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2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magdalena/Desktop/Werkbank/Personal/Hilfskraefte/"/>
    </mc:Choice>
  </mc:AlternateContent>
  <xr:revisionPtr revIDLastSave="0" documentId="13_ncr:1_{577050FE-D335-5843-8A14-C0FCC92B8253}" xr6:coauthVersionLast="47" xr6:coauthVersionMax="47" xr10:uidLastSave="{00000000-0000-0000-0000-000000000000}"/>
  <bookViews>
    <workbookView xWindow="0" yWindow="600" windowWidth="28800" windowHeight="16180" tabRatio="833" activeTab="1" xr2:uid="{00000000-000D-0000-FFFF-FFFF00000000}"/>
  </bookViews>
  <sheets>
    <sheet name="Hinweise" sheetId="54" r:id="rId1"/>
    <sheet name="April" sheetId="45" r:id="rId2"/>
    <sheet name="Mai" sheetId="46" r:id="rId3"/>
    <sheet name="Juni" sheetId="47" r:id="rId4"/>
    <sheet name="Juli" sheetId="48" r:id="rId5"/>
    <sheet name="August" sheetId="49" r:id="rId6"/>
    <sheet name="September" sheetId="50" r:id="rId7"/>
    <sheet name="Parameter" sheetId="38" state="hidden" r:id="rId8"/>
    <sheet name="Januar ALT" sheetId="3" state="hidden" r:id="rId9"/>
  </sheets>
  <definedNames>
    <definedName name="_xlnm.Print_Area" localSheetId="1">April!$A$1:$Q$60</definedName>
    <definedName name="_xlnm.Print_Area" localSheetId="5">August!$A$1:$Q$60</definedName>
    <definedName name="_xlnm.Print_Area" localSheetId="8">'Januar ALT'!$A$1:$N$56</definedName>
    <definedName name="_xlnm.Print_Area" localSheetId="4">Juli!$A$1:$Q$60</definedName>
    <definedName name="_xlnm.Print_Area" localSheetId="3">Juni!$A$1:$Q$60</definedName>
    <definedName name="_xlnm.Print_Area" localSheetId="2">Mai!$A$1:$Q$60</definedName>
    <definedName name="_xlnm.Print_Area" localSheetId="6">September!$A$1:$Q$60</definedName>
    <definedName name="Vorgaben">Parameter!$A$5:$A$11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9" i="45" l="1"/>
  <c r="B20" i="45" s="1"/>
  <c r="A20" i="45" s="1"/>
  <c r="K2" i="46"/>
  <c r="A19" i="46" s="1"/>
  <c r="E7" i="46"/>
  <c r="E7" i="47" s="1"/>
  <c r="E7" i="48" s="1"/>
  <c r="E7" i="49" s="1"/>
  <c r="E7" i="50" s="1"/>
  <c r="N11" i="45"/>
  <c r="I10" i="45"/>
  <c r="V21" i="45"/>
  <c r="T21" i="45"/>
  <c r="U21" i="45"/>
  <c r="J10" i="45"/>
  <c r="V22" i="45"/>
  <c r="T22" i="45"/>
  <c r="U22" i="45"/>
  <c r="K10" i="45"/>
  <c r="V23" i="45"/>
  <c r="T23" i="45"/>
  <c r="U23" i="45"/>
  <c r="L10" i="45"/>
  <c r="V24" i="45"/>
  <c r="T24" i="45"/>
  <c r="U24" i="45"/>
  <c r="M10" i="45"/>
  <c r="V25" i="45"/>
  <c r="T25" i="45"/>
  <c r="U25" i="45"/>
  <c r="V28" i="45"/>
  <c r="T28" i="45"/>
  <c r="U28" i="45"/>
  <c r="V29" i="45"/>
  <c r="T29" i="45"/>
  <c r="U29" i="45"/>
  <c r="V30" i="45"/>
  <c r="T30" i="45"/>
  <c r="U30" i="45"/>
  <c r="V31" i="45"/>
  <c r="T31" i="45"/>
  <c r="U31" i="45"/>
  <c r="V32" i="45"/>
  <c r="T32" i="45"/>
  <c r="U32" i="45"/>
  <c r="V35" i="45"/>
  <c r="T35" i="45"/>
  <c r="U35" i="45"/>
  <c r="V36" i="45"/>
  <c r="T36" i="45"/>
  <c r="U36" i="45"/>
  <c r="V37" i="45"/>
  <c r="T37" i="45"/>
  <c r="U37" i="45"/>
  <c r="V38" i="45"/>
  <c r="T38" i="45"/>
  <c r="U38" i="45"/>
  <c r="V39" i="45"/>
  <c r="T39" i="45"/>
  <c r="U39" i="45"/>
  <c r="V42" i="45"/>
  <c r="T42" i="45"/>
  <c r="U42" i="45"/>
  <c r="V43" i="45"/>
  <c r="T43" i="45"/>
  <c r="U43" i="45"/>
  <c r="V44" i="45"/>
  <c r="T44" i="45"/>
  <c r="U44" i="45"/>
  <c r="V45" i="45"/>
  <c r="T45" i="45"/>
  <c r="U45" i="45"/>
  <c r="V46" i="45"/>
  <c r="T46" i="45"/>
  <c r="U46" i="45"/>
  <c r="V49" i="45"/>
  <c r="T49" i="45"/>
  <c r="U49" i="45"/>
  <c r="N11" i="46"/>
  <c r="F10" i="46"/>
  <c r="J10" i="46" s="1"/>
  <c r="U20" i="46"/>
  <c r="V20" i="46"/>
  <c r="T20" i="46"/>
  <c r="V21" i="46"/>
  <c r="T21" i="46"/>
  <c r="U21" i="46"/>
  <c r="V22" i="46"/>
  <c r="T22" i="46"/>
  <c r="U22" i="46"/>
  <c r="V23" i="46"/>
  <c r="T23" i="46"/>
  <c r="U23" i="46"/>
  <c r="V26" i="46"/>
  <c r="T26" i="46"/>
  <c r="U26" i="46"/>
  <c r="V27" i="46"/>
  <c r="T27" i="46"/>
  <c r="U27" i="46"/>
  <c r="V28" i="46"/>
  <c r="T28" i="46"/>
  <c r="U28" i="46"/>
  <c r="V29" i="46"/>
  <c r="T29" i="46"/>
  <c r="U29" i="46"/>
  <c r="V30" i="46"/>
  <c r="T30" i="46"/>
  <c r="U30" i="46"/>
  <c r="V33" i="46"/>
  <c r="T33" i="46"/>
  <c r="U33" i="46"/>
  <c r="V34" i="46"/>
  <c r="T34" i="46"/>
  <c r="U34" i="46"/>
  <c r="V35" i="46"/>
  <c r="T35" i="46"/>
  <c r="U35" i="46"/>
  <c r="V36" i="46"/>
  <c r="T36" i="46"/>
  <c r="U36" i="46"/>
  <c r="V37" i="46"/>
  <c r="T37" i="46"/>
  <c r="U37" i="46"/>
  <c r="V40" i="46"/>
  <c r="T40" i="46"/>
  <c r="U40" i="46"/>
  <c r="V41" i="46"/>
  <c r="T41" i="46"/>
  <c r="U41" i="46"/>
  <c r="V42" i="46"/>
  <c r="T42" i="46"/>
  <c r="U42" i="46"/>
  <c r="V43" i="46"/>
  <c r="T43" i="46"/>
  <c r="U43" i="46"/>
  <c r="V44" i="46"/>
  <c r="T44" i="46"/>
  <c r="U44" i="46"/>
  <c r="V47" i="46"/>
  <c r="T47" i="46"/>
  <c r="U47" i="46"/>
  <c r="V48" i="46"/>
  <c r="T48" i="46"/>
  <c r="U48" i="46"/>
  <c r="V49" i="46"/>
  <c r="T49" i="46"/>
  <c r="U49" i="46"/>
  <c r="V50" i="46"/>
  <c r="T50" i="46"/>
  <c r="U50" i="46"/>
  <c r="N11" i="47"/>
  <c r="V20" i="47"/>
  <c r="T20" i="47"/>
  <c r="U20" i="47"/>
  <c r="V23" i="47"/>
  <c r="T23" i="47"/>
  <c r="U23" i="47"/>
  <c r="V24" i="47"/>
  <c r="T24" i="47"/>
  <c r="U24" i="47"/>
  <c r="V25" i="47"/>
  <c r="T25" i="47"/>
  <c r="U25" i="47"/>
  <c r="V26" i="47"/>
  <c r="T26" i="47"/>
  <c r="U26" i="47"/>
  <c r="V27" i="47"/>
  <c r="T27" i="47"/>
  <c r="U27" i="47"/>
  <c r="V30" i="47"/>
  <c r="T30" i="47"/>
  <c r="U30" i="47"/>
  <c r="V31" i="47"/>
  <c r="T31" i="47"/>
  <c r="U31" i="47"/>
  <c r="V32" i="47"/>
  <c r="T32" i="47"/>
  <c r="U32" i="47"/>
  <c r="V33" i="47"/>
  <c r="T33" i="47"/>
  <c r="U33" i="47"/>
  <c r="V34" i="47"/>
  <c r="T34" i="47"/>
  <c r="U34" i="47"/>
  <c r="V37" i="47"/>
  <c r="T37" i="47"/>
  <c r="U37" i="47"/>
  <c r="V38" i="47"/>
  <c r="T38" i="47"/>
  <c r="U38" i="47"/>
  <c r="V39" i="47"/>
  <c r="T39" i="47"/>
  <c r="U39" i="47"/>
  <c r="V40" i="47"/>
  <c r="T40" i="47"/>
  <c r="U40" i="47"/>
  <c r="V41" i="47"/>
  <c r="T41" i="47"/>
  <c r="U41" i="47"/>
  <c r="V44" i="47"/>
  <c r="T44" i="47"/>
  <c r="U44" i="47"/>
  <c r="V45" i="47"/>
  <c r="T45" i="47"/>
  <c r="U45" i="47"/>
  <c r="V46" i="47"/>
  <c r="T46" i="47"/>
  <c r="U46" i="47"/>
  <c r="V47" i="47"/>
  <c r="T47" i="47"/>
  <c r="U47" i="47"/>
  <c r="V48" i="47"/>
  <c r="T48" i="47"/>
  <c r="U48" i="47"/>
  <c r="N11" i="48"/>
  <c r="V21" i="48"/>
  <c r="T21" i="48"/>
  <c r="U21" i="48"/>
  <c r="V22" i="48"/>
  <c r="T22" i="48"/>
  <c r="U22" i="48"/>
  <c r="V23" i="48"/>
  <c r="T23" i="48"/>
  <c r="U23" i="48"/>
  <c r="V24" i="48"/>
  <c r="T24" i="48"/>
  <c r="U24" i="48"/>
  <c r="V25" i="48"/>
  <c r="T25" i="48"/>
  <c r="U25" i="48"/>
  <c r="V28" i="48"/>
  <c r="T28" i="48"/>
  <c r="U28" i="48"/>
  <c r="V29" i="48"/>
  <c r="T29" i="48"/>
  <c r="U29" i="48"/>
  <c r="V30" i="48"/>
  <c r="T30" i="48"/>
  <c r="U30" i="48"/>
  <c r="V31" i="48"/>
  <c r="T31" i="48"/>
  <c r="U31" i="48"/>
  <c r="V32" i="48"/>
  <c r="T32" i="48"/>
  <c r="U32" i="48"/>
  <c r="V35" i="48"/>
  <c r="T35" i="48"/>
  <c r="U35" i="48"/>
  <c r="V36" i="48"/>
  <c r="T36" i="48"/>
  <c r="U36" i="48"/>
  <c r="V37" i="48"/>
  <c r="T37" i="48"/>
  <c r="U37" i="48"/>
  <c r="V38" i="48"/>
  <c r="T38" i="48"/>
  <c r="U38" i="48"/>
  <c r="V39" i="48"/>
  <c r="T39" i="48"/>
  <c r="U39" i="48"/>
  <c r="V42" i="48"/>
  <c r="T42" i="48"/>
  <c r="U42" i="48"/>
  <c r="V43" i="48"/>
  <c r="T43" i="48"/>
  <c r="U43" i="48"/>
  <c r="V44" i="48"/>
  <c r="T44" i="48"/>
  <c r="U44" i="48"/>
  <c r="V45" i="48"/>
  <c r="T45" i="48"/>
  <c r="U45" i="48"/>
  <c r="V46" i="48"/>
  <c r="T46" i="48"/>
  <c r="U46" i="48"/>
  <c r="V49" i="48"/>
  <c r="T49" i="48"/>
  <c r="U49" i="48"/>
  <c r="V50" i="48"/>
  <c r="T50" i="48"/>
  <c r="U50" i="48"/>
  <c r="N11" i="49"/>
  <c r="V20" i="49"/>
  <c r="T20" i="49"/>
  <c r="U20" i="49"/>
  <c r="V21" i="49"/>
  <c r="T21" i="49"/>
  <c r="U21" i="49"/>
  <c r="V22" i="49"/>
  <c r="T22" i="49"/>
  <c r="U22" i="49"/>
  <c r="V25" i="49"/>
  <c r="T25" i="49"/>
  <c r="U25" i="49"/>
  <c r="V26" i="49"/>
  <c r="T26" i="49"/>
  <c r="U26" i="49"/>
  <c r="V27" i="49"/>
  <c r="T27" i="49"/>
  <c r="U27" i="49"/>
  <c r="V28" i="49"/>
  <c r="T28" i="49"/>
  <c r="U28" i="49"/>
  <c r="V29" i="49"/>
  <c r="T29" i="49"/>
  <c r="U29" i="49"/>
  <c r="V32" i="49"/>
  <c r="T32" i="49"/>
  <c r="U32" i="49"/>
  <c r="V33" i="49"/>
  <c r="T33" i="49"/>
  <c r="U33" i="49"/>
  <c r="V34" i="49"/>
  <c r="T34" i="49"/>
  <c r="U34" i="49"/>
  <c r="V35" i="49"/>
  <c r="T35" i="49"/>
  <c r="U35" i="49"/>
  <c r="V36" i="49"/>
  <c r="T36" i="49"/>
  <c r="U36" i="49"/>
  <c r="V39" i="49"/>
  <c r="T39" i="49"/>
  <c r="U39" i="49"/>
  <c r="V40" i="49"/>
  <c r="T40" i="49"/>
  <c r="U40" i="49"/>
  <c r="V41" i="49"/>
  <c r="T41" i="49"/>
  <c r="U41" i="49"/>
  <c r="V42" i="49"/>
  <c r="T42" i="49"/>
  <c r="U42" i="49"/>
  <c r="V43" i="49"/>
  <c r="T43" i="49"/>
  <c r="U43" i="49"/>
  <c r="V46" i="49"/>
  <c r="T46" i="49"/>
  <c r="U46" i="49"/>
  <c r="V47" i="49"/>
  <c r="T47" i="49"/>
  <c r="U47" i="49"/>
  <c r="V48" i="49"/>
  <c r="T48" i="49"/>
  <c r="U48" i="49"/>
  <c r="V49" i="49"/>
  <c r="T49" i="49"/>
  <c r="U49" i="49"/>
  <c r="V50" i="49"/>
  <c r="T50" i="49"/>
  <c r="U50" i="49"/>
  <c r="N11" i="50"/>
  <c r="V22" i="50"/>
  <c r="T22" i="50"/>
  <c r="U22" i="50"/>
  <c r="V23" i="50"/>
  <c r="T23" i="50"/>
  <c r="U23" i="50"/>
  <c r="V24" i="50"/>
  <c r="T24" i="50"/>
  <c r="U24" i="50"/>
  <c r="V25" i="50"/>
  <c r="T25" i="50"/>
  <c r="U25" i="50"/>
  <c r="V26" i="50"/>
  <c r="T26" i="50"/>
  <c r="U26" i="50"/>
  <c r="V29" i="50"/>
  <c r="T29" i="50"/>
  <c r="U29" i="50"/>
  <c r="V30" i="50"/>
  <c r="T30" i="50"/>
  <c r="U30" i="50"/>
  <c r="V31" i="50"/>
  <c r="T31" i="50"/>
  <c r="U31" i="50"/>
  <c r="V32" i="50"/>
  <c r="T32" i="50"/>
  <c r="U32" i="50"/>
  <c r="V33" i="50"/>
  <c r="T33" i="50"/>
  <c r="U33" i="50"/>
  <c r="V36" i="50"/>
  <c r="T36" i="50"/>
  <c r="U36" i="50"/>
  <c r="V37" i="50"/>
  <c r="T37" i="50"/>
  <c r="U37" i="50"/>
  <c r="V38" i="50"/>
  <c r="T38" i="50"/>
  <c r="U38" i="50"/>
  <c r="V39" i="50"/>
  <c r="T39" i="50"/>
  <c r="U39" i="50"/>
  <c r="V40" i="50"/>
  <c r="T40" i="50"/>
  <c r="U40" i="50"/>
  <c r="V43" i="50"/>
  <c r="T43" i="50"/>
  <c r="U43" i="50"/>
  <c r="V44" i="50"/>
  <c r="T44" i="50"/>
  <c r="U44" i="50"/>
  <c r="V45" i="50"/>
  <c r="T45" i="50"/>
  <c r="U45" i="50"/>
  <c r="V46" i="50"/>
  <c r="T46" i="50"/>
  <c r="U46" i="50"/>
  <c r="V47" i="50"/>
  <c r="T47" i="50"/>
  <c r="U47" i="50"/>
  <c r="V26" i="45"/>
  <c r="T26" i="45"/>
  <c r="U26" i="45"/>
  <c r="V40" i="45"/>
  <c r="T40" i="45"/>
  <c r="U40" i="45"/>
  <c r="V47" i="45"/>
  <c r="T47" i="45"/>
  <c r="U47" i="45"/>
  <c r="V24" i="46"/>
  <c r="T24" i="46"/>
  <c r="U24" i="46"/>
  <c r="V31" i="46"/>
  <c r="T31" i="46"/>
  <c r="U31" i="46"/>
  <c r="V38" i="46"/>
  <c r="T38" i="46"/>
  <c r="U38" i="46"/>
  <c r="V45" i="46"/>
  <c r="T45" i="46"/>
  <c r="U45" i="46"/>
  <c r="V21" i="47"/>
  <c r="T21" i="47"/>
  <c r="U21" i="47"/>
  <c r="V28" i="47"/>
  <c r="T28" i="47"/>
  <c r="U28" i="47"/>
  <c r="V35" i="47"/>
  <c r="T35" i="47"/>
  <c r="U35" i="47"/>
  <c r="V42" i="47"/>
  <c r="T42" i="47"/>
  <c r="U42" i="47"/>
  <c r="V49" i="47"/>
  <c r="T49" i="47"/>
  <c r="U49" i="47"/>
  <c r="V26" i="48"/>
  <c r="T26" i="48"/>
  <c r="U26" i="48"/>
  <c r="V33" i="48"/>
  <c r="T33" i="48"/>
  <c r="U33" i="48"/>
  <c r="V40" i="48"/>
  <c r="T40" i="48"/>
  <c r="U40" i="48"/>
  <c r="V47" i="48"/>
  <c r="T47" i="48"/>
  <c r="U47" i="48"/>
  <c r="V23" i="49"/>
  <c r="T23" i="49"/>
  <c r="U23" i="49"/>
  <c r="V30" i="49"/>
  <c r="T30" i="49"/>
  <c r="U30" i="49"/>
  <c r="V37" i="49"/>
  <c r="T37" i="49"/>
  <c r="U37" i="49"/>
  <c r="V44" i="49"/>
  <c r="T44" i="49"/>
  <c r="U44" i="49"/>
  <c r="E5" i="46"/>
  <c r="E5" i="47" s="1"/>
  <c r="E5" i="48" s="1"/>
  <c r="E5" i="49" s="1"/>
  <c r="E5" i="50" s="1"/>
  <c r="V50" i="50"/>
  <c r="U50" i="50"/>
  <c r="T50" i="50"/>
  <c r="V49" i="50"/>
  <c r="U49" i="50"/>
  <c r="T49" i="50"/>
  <c r="V48" i="50"/>
  <c r="U48" i="50"/>
  <c r="T48" i="50"/>
  <c r="V42" i="50"/>
  <c r="U42" i="50"/>
  <c r="T42" i="50"/>
  <c r="V41" i="50"/>
  <c r="U41" i="50"/>
  <c r="T41" i="50"/>
  <c r="V35" i="50"/>
  <c r="U35" i="50"/>
  <c r="T35" i="50"/>
  <c r="V34" i="50"/>
  <c r="U34" i="50"/>
  <c r="T34" i="50"/>
  <c r="V28" i="50"/>
  <c r="U28" i="50"/>
  <c r="T28" i="50"/>
  <c r="V27" i="50"/>
  <c r="U27" i="50"/>
  <c r="T27" i="50"/>
  <c r="V21" i="50"/>
  <c r="U21" i="50"/>
  <c r="T21" i="50"/>
  <c r="V20" i="50"/>
  <c r="U20" i="50"/>
  <c r="T20" i="50"/>
  <c r="N15" i="50"/>
  <c r="G15" i="50"/>
  <c r="Q45" i="50" s="1"/>
  <c r="M14" i="50"/>
  <c r="L14" i="50"/>
  <c r="K14" i="50"/>
  <c r="J14" i="50"/>
  <c r="I14" i="50"/>
  <c r="V45" i="49"/>
  <c r="U45" i="49"/>
  <c r="T45" i="49"/>
  <c r="V38" i="49"/>
  <c r="U38" i="49"/>
  <c r="T38" i="49"/>
  <c r="V31" i="49"/>
  <c r="U31" i="49"/>
  <c r="T31" i="49"/>
  <c r="V24" i="49"/>
  <c r="U24" i="49"/>
  <c r="T24" i="49"/>
  <c r="N15" i="49"/>
  <c r="G15" i="49"/>
  <c r="M14" i="49"/>
  <c r="L14" i="49"/>
  <c r="K14" i="49"/>
  <c r="J14" i="49"/>
  <c r="I14" i="49"/>
  <c r="V48" i="48"/>
  <c r="U48" i="48"/>
  <c r="T48" i="48"/>
  <c r="G15" i="48"/>
  <c r="Q46" i="48" s="1"/>
  <c r="V41" i="48"/>
  <c r="U41" i="48"/>
  <c r="T41" i="48"/>
  <c r="V34" i="48"/>
  <c r="U34" i="48"/>
  <c r="T34" i="48"/>
  <c r="V27" i="48"/>
  <c r="U27" i="48"/>
  <c r="T27" i="48"/>
  <c r="V20" i="48"/>
  <c r="U20" i="48"/>
  <c r="T20" i="48"/>
  <c r="N15" i="48"/>
  <c r="M14" i="48"/>
  <c r="L14" i="48"/>
  <c r="K14" i="48"/>
  <c r="J14" i="48"/>
  <c r="I14" i="48"/>
  <c r="V50" i="47"/>
  <c r="U50" i="47"/>
  <c r="T50" i="47"/>
  <c r="G15" i="47"/>
  <c r="Q38" i="47" s="1"/>
  <c r="V43" i="47"/>
  <c r="U43" i="47"/>
  <c r="T43" i="47"/>
  <c r="V36" i="47"/>
  <c r="U36" i="47"/>
  <c r="T36" i="47"/>
  <c r="V29" i="47"/>
  <c r="U29" i="47"/>
  <c r="T29" i="47"/>
  <c r="V22" i="47"/>
  <c r="U22" i="47"/>
  <c r="T22" i="47"/>
  <c r="N15" i="47"/>
  <c r="M14" i="47"/>
  <c r="L14" i="47"/>
  <c r="K14" i="47"/>
  <c r="J14" i="47"/>
  <c r="I14" i="47"/>
  <c r="V46" i="46"/>
  <c r="U46" i="46"/>
  <c r="T46" i="46"/>
  <c r="V39" i="46"/>
  <c r="U39" i="46"/>
  <c r="T39" i="46"/>
  <c r="V32" i="46"/>
  <c r="U32" i="46"/>
  <c r="T32" i="46"/>
  <c r="V25" i="46"/>
  <c r="U25" i="46"/>
  <c r="T25" i="46"/>
  <c r="N15" i="46"/>
  <c r="G15" i="46"/>
  <c r="M14" i="46"/>
  <c r="L14" i="46"/>
  <c r="K14" i="46"/>
  <c r="J14" i="46"/>
  <c r="I14" i="46"/>
  <c r="V50" i="45"/>
  <c r="U50" i="45"/>
  <c r="T50" i="45"/>
  <c r="V48" i="45"/>
  <c r="U48" i="45"/>
  <c r="T48" i="45"/>
  <c r="V41" i="45"/>
  <c r="U41" i="45"/>
  <c r="T41" i="45"/>
  <c r="V34" i="45"/>
  <c r="U34" i="45"/>
  <c r="T34" i="45"/>
  <c r="V33" i="45"/>
  <c r="U33" i="45"/>
  <c r="T33" i="45"/>
  <c r="G15" i="45"/>
  <c r="Q30" i="45" s="1"/>
  <c r="V27" i="45"/>
  <c r="U27" i="45"/>
  <c r="T27" i="45"/>
  <c r="V20" i="45"/>
  <c r="U20" i="45"/>
  <c r="T20" i="45"/>
  <c r="N15" i="45"/>
  <c r="M14" i="45"/>
  <c r="L14" i="45"/>
  <c r="K14" i="45"/>
  <c r="J14" i="45"/>
  <c r="I14" i="45"/>
  <c r="M5" i="46"/>
  <c r="M5" i="47" s="1"/>
  <c r="M5" i="48" s="1"/>
  <c r="M5" i="49" s="1"/>
  <c r="M5" i="50" s="1"/>
  <c r="B93" i="38"/>
  <c r="B92" i="38"/>
  <c r="B91" i="38"/>
  <c r="B90" i="38"/>
  <c r="B89" i="38"/>
  <c r="B88" i="38"/>
  <c r="B87" i="38"/>
  <c r="B86" i="38"/>
  <c r="B85" i="38"/>
  <c r="B84" i="38"/>
  <c r="B83" i="38"/>
  <c r="B82" i="38"/>
  <c r="B81" i="38"/>
  <c r="B80" i="38"/>
  <c r="B79" i="38"/>
  <c r="B78" i="38"/>
  <c r="B77" i="38"/>
  <c r="B76" i="38"/>
  <c r="B75" i="38"/>
  <c r="B74" i="38"/>
  <c r="B73" i="38"/>
  <c r="B72" i="38"/>
  <c r="B71" i="38"/>
  <c r="B70" i="38"/>
  <c r="B69" i="38"/>
  <c r="B68" i="38"/>
  <c r="B67" i="38"/>
  <c r="B66" i="38"/>
  <c r="B65" i="38"/>
  <c r="B64" i="38"/>
  <c r="B63" i="38"/>
  <c r="B62" i="38"/>
  <c r="B61" i="38"/>
  <c r="B60" i="38"/>
  <c r="B59" i="38"/>
  <c r="B58" i="38"/>
  <c r="B57" i="38"/>
  <c r="B56" i="38"/>
  <c r="B55" i="38"/>
  <c r="B54" i="38"/>
  <c r="B53" i="38"/>
  <c r="B52" i="38"/>
  <c r="B51" i="38"/>
  <c r="B50" i="38"/>
  <c r="B49" i="38"/>
  <c r="B48" i="38"/>
  <c r="B47" i="38"/>
  <c r="B46" i="38"/>
  <c r="B45" i="38"/>
  <c r="B44" i="38"/>
  <c r="B43" i="38"/>
  <c r="B42" i="38"/>
  <c r="B41" i="38"/>
  <c r="B40" i="38"/>
  <c r="B39" i="38"/>
  <c r="B38" i="38"/>
  <c r="B37" i="38"/>
  <c r="B36" i="38"/>
  <c r="E10" i="3"/>
  <c r="F10" i="3"/>
  <c r="G10" i="3"/>
  <c r="H10" i="3"/>
  <c r="D10" i="3"/>
  <c r="E28" i="3"/>
  <c r="I28" i="3" s="1"/>
  <c r="E41" i="3"/>
  <c r="P41" i="3" s="1"/>
  <c r="S41" i="3"/>
  <c r="Q41" i="3"/>
  <c r="R41" i="3"/>
  <c r="E42" i="3"/>
  <c r="P42" i="3" s="1"/>
  <c r="S42" i="3"/>
  <c r="Q42" i="3"/>
  <c r="R42" i="3"/>
  <c r="E43" i="3"/>
  <c r="P43" i="3" s="1"/>
  <c r="E44" i="3"/>
  <c r="P44" i="3" s="1"/>
  <c r="I11" i="3"/>
  <c r="J11" i="3" s="1"/>
  <c r="A15" i="3"/>
  <c r="B16" i="3" s="1"/>
  <c r="A16" i="3" s="1"/>
  <c r="E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3" i="3"/>
  <c r="S44" i="3"/>
  <c r="S45" i="3"/>
  <c r="S4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3" i="3"/>
  <c r="R44" i="3"/>
  <c r="R45" i="3"/>
  <c r="R4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3" i="3"/>
  <c r="Q44" i="3"/>
  <c r="Q45" i="3"/>
  <c r="Q46" i="3"/>
  <c r="S16" i="3"/>
  <c r="R16" i="3"/>
  <c r="Q16" i="3"/>
  <c r="I16" i="3"/>
  <c r="T16" i="3" s="1"/>
  <c r="Q47" i="50"/>
  <c r="Q39" i="50"/>
  <c r="Q31" i="50"/>
  <c r="Q23" i="50"/>
  <c r="Q28" i="50"/>
  <c r="Q24" i="50"/>
  <c r="Q50" i="49"/>
  <c r="Q48" i="49"/>
  <c r="Q46" i="49"/>
  <c r="Q44" i="49"/>
  <c r="Q42" i="49"/>
  <c r="Q40" i="49"/>
  <c r="Q38" i="49"/>
  <c r="Q36" i="49"/>
  <c r="Q34" i="49"/>
  <c r="Q32" i="49"/>
  <c r="Q30" i="49"/>
  <c r="Q28" i="49"/>
  <c r="Q26" i="49"/>
  <c r="Q24" i="49"/>
  <c r="Q22" i="49"/>
  <c r="Q20" i="49"/>
  <c r="Q49" i="49"/>
  <c r="Q47" i="49"/>
  <c r="Q45" i="49"/>
  <c r="Q43" i="49"/>
  <c r="Q41" i="49"/>
  <c r="Q39" i="49"/>
  <c r="Q37" i="49"/>
  <c r="Q35" i="49"/>
  <c r="Q33" i="49"/>
  <c r="Q31" i="49"/>
  <c r="Q29" i="49"/>
  <c r="Q27" i="49"/>
  <c r="Q25" i="49"/>
  <c r="Q23" i="49"/>
  <c r="Q21" i="49"/>
  <c r="Q35" i="48"/>
  <c r="Q27" i="48"/>
  <c r="Q34" i="48"/>
  <c r="Q22" i="48"/>
  <c r="Q34" i="47"/>
  <c r="Q42" i="47"/>
  <c r="Q45" i="47"/>
  <c r="Q43" i="47"/>
  <c r="Q41" i="47"/>
  <c r="Q37" i="47"/>
  <c r="Q35" i="47"/>
  <c r="Q29" i="47"/>
  <c r="Q27" i="47"/>
  <c r="Q25" i="47"/>
  <c r="Q28" i="47"/>
  <c r="Q36" i="47"/>
  <c r="Q50" i="46"/>
  <c r="Q48" i="46"/>
  <c r="Q46" i="46"/>
  <c r="Q44" i="46"/>
  <c r="Q42" i="46"/>
  <c r="Q40" i="46"/>
  <c r="Q38" i="46"/>
  <c r="Q36" i="46"/>
  <c r="Q34" i="46"/>
  <c r="Q32" i="46"/>
  <c r="Q30" i="46"/>
  <c r="Q28" i="46"/>
  <c r="Q26" i="46"/>
  <c r="Q24" i="46"/>
  <c r="Q22" i="46"/>
  <c r="Q20" i="46"/>
  <c r="Q49" i="46"/>
  <c r="Q47" i="46"/>
  <c r="Q45" i="46"/>
  <c r="Q43" i="46"/>
  <c r="Q41" i="46"/>
  <c r="Q39" i="46"/>
  <c r="Q37" i="46"/>
  <c r="Q35" i="46"/>
  <c r="Q33" i="46"/>
  <c r="Q31" i="46"/>
  <c r="Q29" i="46"/>
  <c r="Q27" i="46"/>
  <c r="Q25" i="46"/>
  <c r="Q23" i="46"/>
  <c r="Q21" i="46"/>
  <c r="Q47" i="45"/>
  <c r="Q45" i="45"/>
  <c r="Q43" i="45"/>
  <c r="Q39" i="45"/>
  <c r="Q37" i="45"/>
  <c r="Q31" i="45"/>
  <c r="Q29" i="45"/>
  <c r="Q27" i="45"/>
  <c r="Q23" i="45"/>
  <c r="Q44" i="45"/>
  <c r="Q21" i="45"/>
  <c r="Q48" i="45"/>
  <c r="Q40" i="45"/>
  <c r="Q50" i="45"/>
  <c r="Q42" i="45"/>
  <c r="Q32" i="45"/>
  <c r="Q24" i="45"/>
  <c r="Q38" i="45"/>
  <c r="Q20" i="45" l="1"/>
  <c r="Q25" i="45"/>
  <c r="Q41" i="45"/>
  <c r="Q23" i="47"/>
  <c r="Q39" i="47"/>
  <c r="Q21" i="47"/>
  <c r="Q30" i="47"/>
  <c r="Q46" i="47"/>
  <c r="I36" i="3"/>
  <c r="T36" i="3" s="1"/>
  <c r="Q47" i="47"/>
  <c r="Q22" i="50"/>
  <c r="Q26" i="47"/>
  <c r="Q40" i="47"/>
  <c r="Q26" i="45"/>
  <c r="Q28" i="45"/>
  <c r="Q33" i="45"/>
  <c r="Q49" i="45"/>
  <c r="Q31" i="47"/>
  <c r="Q43" i="48"/>
  <c r="Q34" i="45"/>
  <c r="Q36" i="45"/>
  <c r="Q35" i="45"/>
  <c r="Q22" i="45"/>
  <c r="Q44" i="47"/>
  <c r="Q33" i="47"/>
  <c r="Q49" i="47"/>
  <c r="Q26" i="50"/>
  <c r="J16" i="3"/>
  <c r="K16" i="3" s="1"/>
  <c r="V16" i="3" s="1"/>
  <c r="P28" i="3"/>
  <c r="I42" i="3"/>
  <c r="J42" i="3" s="1"/>
  <c r="U42" i="3" s="1"/>
  <c r="P16" i="3"/>
  <c r="I44" i="3"/>
  <c r="J44" i="3" s="1"/>
  <c r="U44" i="3" s="1"/>
  <c r="Q46" i="45"/>
  <c r="T28" i="3"/>
  <c r="J28" i="3"/>
  <c r="U28" i="3" s="1"/>
  <c r="I41" i="3"/>
  <c r="T41" i="3" s="1"/>
  <c r="Q24" i="48"/>
  <c r="Q44" i="48"/>
  <c r="Q20" i="48"/>
  <c r="Q26" i="48"/>
  <c r="Q29" i="48"/>
  <c r="Q37" i="48"/>
  <c r="Q45" i="48"/>
  <c r="Q30" i="50"/>
  <c r="Q34" i="50"/>
  <c r="Q32" i="50"/>
  <c r="Q36" i="50"/>
  <c r="Q25" i="50"/>
  <c r="Q33" i="50"/>
  <c r="Q41" i="50"/>
  <c r="Q49" i="50"/>
  <c r="I43" i="3"/>
  <c r="T43" i="3" s="1"/>
  <c r="Q50" i="47"/>
  <c r="Q22" i="47"/>
  <c r="Q24" i="47"/>
  <c r="Q48" i="47"/>
  <c r="K2" i="47"/>
  <c r="A19" i="47" s="1"/>
  <c r="Q30" i="48"/>
  <c r="Q36" i="48"/>
  <c r="Q50" i="48"/>
  <c r="Q23" i="48"/>
  <c r="Q31" i="48"/>
  <c r="Q39" i="48"/>
  <c r="Q47" i="48"/>
  <c r="Q38" i="50"/>
  <c r="Q42" i="50"/>
  <c r="Q40" i="50"/>
  <c r="Q44" i="50"/>
  <c r="Q27" i="50"/>
  <c r="Q35" i="50"/>
  <c r="Q43" i="50"/>
  <c r="Q28" i="48"/>
  <c r="Q42" i="48"/>
  <c r="Q25" i="48"/>
  <c r="Q33" i="48"/>
  <c r="Q41" i="48"/>
  <c r="Q49" i="48"/>
  <c r="Q46" i="50"/>
  <c r="Q20" i="50"/>
  <c r="Q50" i="50"/>
  <c r="Q48" i="50"/>
  <c r="Q21" i="50"/>
  <c r="Q29" i="50"/>
  <c r="Q37" i="50"/>
  <c r="Q20" i="47"/>
  <c r="Q32" i="47"/>
  <c r="Q21" i="48"/>
  <c r="Q48" i="48"/>
  <c r="L10" i="46"/>
  <c r="I10" i="46"/>
  <c r="E20" i="45"/>
  <c r="B21" i="45"/>
  <c r="T44" i="3"/>
  <c r="B17" i="3"/>
  <c r="A17" i="3" s="1"/>
  <c r="E17" i="3" s="1"/>
  <c r="Q32" i="48"/>
  <c r="Q38" i="48"/>
  <c r="Q40" i="48"/>
  <c r="K10" i="46"/>
  <c r="M10" i="46"/>
  <c r="F10" i="47"/>
  <c r="B20" i="46"/>
  <c r="A20" i="46" s="1"/>
  <c r="U16" i="3" l="1"/>
  <c r="K2" i="48"/>
  <c r="T42" i="3"/>
  <c r="J43" i="3"/>
  <c r="U43" i="3" s="1"/>
  <c r="J41" i="3"/>
  <c r="U41" i="3" s="1"/>
  <c r="B18" i="3"/>
  <c r="B19" i="3" s="1"/>
  <c r="B21" i="46"/>
  <c r="A21" i="46" s="1"/>
  <c r="E21" i="46" s="1"/>
  <c r="S21" i="46" s="1"/>
  <c r="I20" i="45"/>
  <c r="W20" i="45" s="1"/>
  <c r="S20" i="45"/>
  <c r="E20" i="46"/>
  <c r="I20" i="46" s="1"/>
  <c r="J20" i="46" s="1"/>
  <c r="A21" i="45"/>
  <c r="E21" i="45" s="1"/>
  <c r="B22" i="45"/>
  <c r="P17" i="3"/>
  <c r="I17" i="3"/>
  <c r="B20" i="47"/>
  <c r="A20" i="47" s="1"/>
  <c r="L10" i="47"/>
  <c r="K10" i="47"/>
  <c r="M10" i="47"/>
  <c r="J10" i="47"/>
  <c r="F10" i="48"/>
  <c r="I10" i="47"/>
  <c r="A18" i="3"/>
  <c r="E18" i="3" s="1"/>
  <c r="A19" i="48"/>
  <c r="K2" i="49"/>
  <c r="B22" i="46" l="1"/>
  <c r="I21" i="46"/>
  <c r="B21" i="47"/>
  <c r="A21" i="47" s="1"/>
  <c r="E21" i="47" s="1"/>
  <c r="I21" i="47" s="1"/>
  <c r="W21" i="47" s="1"/>
  <c r="E20" i="47"/>
  <c r="I20" i="47" s="1"/>
  <c r="S20" i="46"/>
  <c r="J20" i="45"/>
  <c r="A22" i="45"/>
  <c r="E22" i="45" s="1"/>
  <c r="B23" i="45"/>
  <c r="S21" i="45"/>
  <c r="I21" i="45"/>
  <c r="W21" i="45" s="1"/>
  <c r="X20" i="46"/>
  <c r="I18" i="3"/>
  <c r="T18" i="3" s="1"/>
  <c r="P18" i="3"/>
  <c r="A19" i="49"/>
  <c r="K2" i="50"/>
  <c r="A19" i="50" s="1"/>
  <c r="A19" i="3"/>
  <c r="E19" i="3" s="1"/>
  <c r="B20" i="3"/>
  <c r="A22" i="46"/>
  <c r="E22" i="46" s="1"/>
  <c r="B23" i="46"/>
  <c r="B20" i="48"/>
  <c r="A20" i="48" s="1"/>
  <c r="W20" i="46"/>
  <c r="T17" i="3"/>
  <c r="L10" i="48"/>
  <c r="F10" i="49"/>
  <c r="F10" i="50" s="1"/>
  <c r="I10" i="48"/>
  <c r="K10" i="48"/>
  <c r="M10" i="48"/>
  <c r="J10" i="48"/>
  <c r="J17" i="3"/>
  <c r="W21" i="46" l="1"/>
  <c r="J21" i="46"/>
  <c r="X21" i="46" s="1"/>
  <c r="S20" i="47"/>
  <c r="B22" i="47"/>
  <c r="J18" i="3"/>
  <c r="U18" i="3" s="1"/>
  <c r="E20" i="48"/>
  <c r="I20" i="48" s="1"/>
  <c r="J20" i="48" s="1"/>
  <c r="X20" i="45"/>
  <c r="K20" i="45"/>
  <c r="Y20" i="45" s="1"/>
  <c r="S21" i="47"/>
  <c r="J21" i="47"/>
  <c r="X21" i="47" s="1"/>
  <c r="A23" i="45"/>
  <c r="E23" i="45" s="1"/>
  <c r="B24" i="45"/>
  <c r="I22" i="45"/>
  <c r="W22" i="45" s="1"/>
  <c r="S22" i="45"/>
  <c r="J21" i="45"/>
  <c r="P19" i="3"/>
  <c r="I19" i="3"/>
  <c r="J19" i="3" s="1"/>
  <c r="B21" i="48"/>
  <c r="A23" i="46"/>
  <c r="E23" i="46" s="1"/>
  <c r="B24" i="46"/>
  <c r="I22" i="46"/>
  <c r="J22" i="46" s="1"/>
  <c r="S22" i="46"/>
  <c r="W20" i="47"/>
  <c r="L10" i="49"/>
  <c r="I10" i="49"/>
  <c r="J10" i="49"/>
  <c r="M10" i="49"/>
  <c r="K10" i="49"/>
  <c r="A22" i="47"/>
  <c r="E22" i="47" s="1"/>
  <c r="B23" i="47"/>
  <c r="J20" i="47"/>
  <c r="A20" i="3"/>
  <c r="E20" i="3" s="1"/>
  <c r="B21" i="3"/>
  <c r="B20" i="50"/>
  <c r="A20" i="50" s="1"/>
  <c r="U17" i="3"/>
  <c r="K17" i="3"/>
  <c r="B20" i="49"/>
  <c r="A20" i="49" s="1"/>
  <c r="E20" i="49" s="1"/>
  <c r="S20" i="48" l="1"/>
  <c r="J22" i="45"/>
  <c r="X22" i="45" s="1"/>
  <c r="B21" i="50"/>
  <c r="A21" i="50" s="1"/>
  <c r="E21" i="50" s="1"/>
  <c r="S21" i="50" s="1"/>
  <c r="K21" i="45"/>
  <c r="X21" i="45"/>
  <c r="A24" i="45"/>
  <c r="E24" i="45" s="1"/>
  <c r="B25" i="45"/>
  <c r="I23" i="45"/>
  <c r="S23" i="45"/>
  <c r="U19" i="3"/>
  <c r="X20" i="47"/>
  <c r="L10" i="50"/>
  <c r="K10" i="50"/>
  <c r="J10" i="50"/>
  <c r="I10" i="50"/>
  <c r="M10" i="50"/>
  <c r="A23" i="47"/>
  <c r="E23" i="47" s="1"/>
  <c r="B24" i="47"/>
  <c r="W22" i="46"/>
  <c r="A21" i="48"/>
  <c r="E21" i="48" s="1"/>
  <c r="B22" i="48"/>
  <c r="B21" i="49"/>
  <c r="W20" i="48"/>
  <c r="A21" i="3"/>
  <c r="E21" i="3" s="1"/>
  <c r="B22" i="3"/>
  <c r="I22" i="47"/>
  <c r="S22" i="47"/>
  <c r="T19" i="3"/>
  <c r="X20" i="48"/>
  <c r="I20" i="3"/>
  <c r="T20" i="3" s="1"/>
  <c r="P20" i="3"/>
  <c r="X22" i="46"/>
  <c r="A24" i="46"/>
  <c r="E24" i="46" s="1"/>
  <c r="B25" i="46"/>
  <c r="S20" i="49"/>
  <c r="I20" i="49"/>
  <c r="J20" i="49" s="1"/>
  <c r="V17" i="3"/>
  <c r="K18" i="3"/>
  <c r="I23" i="46"/>
  <c r="W23" i="46" s="1"/>
  <c r="S23" i="46"/>
  <c r="B22" i="50" l="1"/>
  <c r="J20" i="3"/>
  <c r="U20" i="3" s="1"/>
  <c r="E20" i="50"/>
  <c r="I20" i="50" s="1"/>
  <c r="W20" i="50" s="1"/>
  <c r="I21" i="50"/>
  <c r="W21" i="50" s="1"/>
  <c r="I24" i="45"/>
  <c r="W24" i="45" s="1"/>
  <c r="S24" i="45"/>
  <c r="J23" i="46"/>
  <c r="X23" i="46" s="1"/>
  <c r="W23" i="45"/>
  <c r="J23" i="45"/>
  <c r="X23" i="45" s="1"/>
  <c r="Y21" i="45"/>
  <c r="K22" i="45"/>
  <c r="A25" i="45"/>
  <c r="E25" i="45" s="1"/>
  <c r="B26" i="45"/>
  <c r="I21" i="48"/>
  <c r="J21" i="48" s="1"/>
  <c r="S21" i="48"/>
  <c r="S23" i="47"/>
  <c r="I23" i="47"/>
  <c r="W23" i="47" s="1"/>
  <c r="A25" i="46"/>
  <c r="E25" i="46" s="1"/>
  <c r="B26" i="46"/>
  <c r="X20" i="49"/>
  <c r="W22" i="47"/>
  <c r="I24" i="46"/>
  <c r="J24" i="46" s="1"/>
  <c r="X24" i="46" s="1"/>
  <c r="S24" i="46"/>
  <c r="J22" i="47"/>
  <c r="W20" i="49"/>
  <c r="A22" i="3"/>
  <c r="E22" i="3" s="1"/>
  <c r="B23" i="3"/>
  <c r="A21" i="49"/>
  <c r="E21" i="49" s="1"/>
  <c r="B22" i="49"/>
  <c r="K19" i="3"/>
  <c r="V18" i="3"/>
  <c r="I21" i="3"/>
  <c r="T21" i="3" s="1"/>
  <c r="P21" i="3"/>
  <c r="A22" i="48"/>
  <c r="E22" i="48" s="1"/>
  <c r="B23" i="48"/>
  <c r="A24" i="47"/>
  <c r="E24" i="47" s="1"/>
  <c r="B25" i="47"/>
  <c r="A22" i="50" l="1"/>
  <c r="E22" i="50" s="1"/>
  <c r="B23" i="50"/>
  <c r="J20" i="50"/>
  <c r="S20" i="50"/>
  <c r="J21" i="50"/>
  <c r="X21" i="50" s="1"/>
  <c r="K23" i="45"/>
  <c r="Y22" i="45"/>
  <c r="B27" i="45"/>
  <c r="A26" i="45"/>
  <c r="E26" i="45" s="1"/>
  <c r="J24" i="45"/>
  <c r="X24" i="45" s="1"/>
  <c r="I25" i="45"/>
  <c r="S25" i="45"/>
  <c r="X20" i="50"/>
  <c r="X22" i="47"/>
  <c r="A23" i="50"/>
  <c r="E23" i="50" s="1"/>
  <c r="B24" i="50"/>
  <c r="A25" i="47"/>
  <c r="E25" i="47" s="1"/>
  <c r="B26" i="47"/>
  <c r="K20" i="3"/>
  <c r="V19" i="3"/>
  <c r="A23" i="3"/>
  <c r="E23" i="3" s="1"/>
  <c r="B24" i="3"/>
  <c r="W24" i="46"/>
  <c r="S24" i="47"/>
  <c r="I24" i="47"/>
  <c r="J24" i="47" s="1"/>
  <c r="X24" i="47" s="1"/>
  <c r="I25" i="46"/>
  <c r="W25" i="46" s="1"/>
  <c r="S25" i="46"/>
  <c r="J23" i="47"/>
  <c r="X23" i="47" s="1"/>
  <c r="A23" i="48"/>
  <c r="E23" i="48" s="1"/>
  <c r="B24" i="48"/>
  <c r="J21" i="3"/>
  <c r="A22" i="49"/>
  <c r="E22" i="49" s="1"/>
  <c r="B23" i="49"/>
  <c r="W21" i="48"/>
  <c r="S22" i="48"/>
  <c r="I22" i="48"/>
  <c r="W22" i="48" s="1"/>
  <c r="S22" i="50"/>
  <c r="I22" i="50"/>
  <c r="J22" i="50" s="1"/>
  <c r="X22" i="50" s="1"/>
  <c r="A26" i="46"/>
  <c r="E26" i="46" s="1"/>
  <c r="B27" i="46"/>
  <c r="X21" i="48"/>
  <c r="I21" i="49"/>
  <c r="J21" i="49" s="1"/>
  <c r="S21" i="49"/>
  <c r="P22" i="3"/>
  <c r="I22" i="3"/>
  <c r="T22" i="3" s="1"/>
  <c r="I26" i="45" l="1"/>
  <c r="S26" i="45"/>
  <c r="A27" i="45"/>
  <c r="E27" i="45" s="1"/>
  <c r="B28" i="45"/>
  <c r="J25" i="45"/>
  <c r="X25" i="45" s="1"/>
  <c r="W25" i="45"/>
  <c r="K24" i="45"/>
  <c r="Y23" i="45"/>
  <c r="X21" i="49"/>
  <c r="J22" i="3"/>
  <c r="U22" i="3" s="1"/>
  <c r="A27" i="46"/>
  <c r="E27" i="46" s="1"/>
  <c r="B28" i="46"/>
  <c r="W22" i="50"/>
  <c r="J22" i="48"/>
  <c r="U21" i="3"/>
  <c r="A24" i="50"/>
  <c r="E24" i="50" s="1"/>
  <c r="B25" i="50"/>
  <c r="W21" i="49"/>
  <c r="I26" i="46"/>
  <c r="W26" i="46" s="1"/>
  <c r="S26" i="46"/>
  <c r="A24" i="48"/>
  <c r="E24" i="48" s="1"/>
  <c r="B25" i="48"/>
  <c r="W24" i="47"/>
  <c r="V20" i="3"/>
  <c r="K21" i="3"/>
  <c r="I23" i="50"/>
  <c r="W23" i="50" s="1"/>
  <c r="S23" i="50"/>
  <c r="A23" i="49"/>
  <c r="E23" i="49" s="1"/>
  <c r="B24" i="49"/>
  <c r="S23" i="48"/>
  <c r="I23" i="48"/>
  <c r="W23" i="48" s="1"/>
  <c r="J25" i="46"/>
  <c r="A24" i="3"/>
  <c r="E24" i="3" s="1"/>
  <c r="B25" i="3"/>
  <c r="A26" i="47"/>
  <c r="E26" i="47" s="1"/>
  <c r="B27" i="47"/>
  <c r="S22" i="49"/>
  <c r="I22" i="49"/>
  <c r="W22" i="49" s="1"/>
  <c r="I23" i="3"/>
  <c r="T23" i="3" s="1"/>
  <c r="P23" i="3"/>
  <c r="I25" i="47"/>
  <c r="W25" i="47" s="1"/>
  <c r="S25" i="47"/>
  <c r="W26" i="45" l="1"/>
  <c r="J26" i="45"/>
  <c r="X26" i="45" s="1"/>
  <c r="J26" i="46"/>
  <c r="X26" i="46" s="1"/>
  <c r="K25" i="45"/>
  <c r="Y24" i="45"/>
  <c r="B29" i="45"/>
  <c r="A28" i="45"/>
  <c r="E28" i="45" s="1"/>
  <c r="I27" i="45"/>
  <c r="W27" i="45" s="1"/>
  <c r="S27" i="45"/>
  <c r="J25" i="47"/>
  <c r="X25" i="47" s="1"/>
  <c r="J22" i="49"/>
  <c r="X22" i="49" s="1"/>
  <c r="P24" i="3"/>
  <c r="I24" i="3"/>
  <c r="T24" i="3" s="1"/>
  <c r="A25" i="50"/>
  <c r="E25" i="50" s="1"/>
  <c r="B26" i="50"/>
  <c r="I24" i="48"/>
  <c r="W24" i="48" s="1"/>
  <c r="S24" i="48"/>
  <c r="X22" i="48"/>
  <c r="I24" i="50"/>
  <c r="W24" i="50" s="1"/>
  <c r="S24" i="50"/>
  <c r="A25" i="3"/>
  <c r="E25" i="3" s="1"/>
  <c r="B26" i="3"/>
  <c r="I27" i="46"/>
  <c r="S27" i="46"/>
  <c r="J23" i="3"/>
  <c r="U23" i="3" s="1"/>
  <c r="A27" i="47"/>
  <c r="E27" i="47" s="1"/>
  <c r="B28" i="47"/>
  <c r="X25" i="46"/>
  <c r="A24" i="49"/>
  <c r="E24" i="49" s="1"/>
  <c r="B25" i="49"/>
  <c r="J23" i="50"/>
  <c r="I26" i="47"/>
  <c r="W26" i="47" s="1"/>
  <c r="S26" i="47"/>
  <c r="J23" i="48"/>
  <c r="X23" i="48" s="1"/>
  <c r="I23" i="49"/>
  <c r="J23" i="49" s="1"/>
  <c r="X23" i="49" s="1"/>
  <c r="S23" i="49"/>
  <c r="V21" i="3"/>
  <c r="K22" i="3"/>
  <c r="A25" i="48"/>
  <c r="E25" i="48" s="1"/>
  <c r="B26" i="48"/>
  <c r="A28" i="46"/>
  <c r="E28" i="46" s="1"/>
  <c r="B29" i="46"/>
  <c r="I28" i="45" l="1"/>
  <c r="W28" i="45" s="1"/>
  <c r="S28" i="45"/>
  <c r="J27" i="45"/>
  <c r="X27" i="45" s="1"/>
  <c r="A29" i="45"/>
  <c r="E29" i="45" s="1"/>
  <c r="B30" i="45"/>
  <c r="J26" i="47"/>
  <c r="X26" i="47" s="1"/>
  <c r="Y25" i="45"/>
  <c r="K26" i="45"/>
  <c r="I25" i="48"/>
  <c r="W25" i="48" s="1"/>
  <c r="S25" i="48"/>
  <c r="I24" i="49"/>
  <c r="W24" i="49" s="1"/>
  <c r="S24" i="49"/>
  <c r="I27" i="47"/>
  <c r="J27" i="47" s="1"/>
  <c r="X27" i="47" s="1"/>
  <c r="S27" i="47"/>
  <c r="A29" i="46"/>
  <c r="E29" i="46" s="1"/>
  <c r="B30" i="46"/>
  <c r="K23" i="3"/>
  <c r="V22" i="3"/>
  <c r="W27" i="46"/>
  <c r="J24" i="3"/>
  <c r="U24" i="3" s="1"/>
  <c r="S28" i="46"/>
  <c r="I28" i="46"/>
  <c r="W28" i="46" s="1"/>
  <c r="W23" i="49"/>
  <c r="X23" i="50"/>
  <c r="A26" i="3"/>
  <c r="E26" i="3" s="1"/>
  <c r="B27" i="3"/>
  <c r="A26" i="50"/>
  <c r="E26" i="50" s="1"/>
  <c r="B27" i="50"/>
  <c r="A26" i="48"/>
  <c r="E26" i="48" s="1"/>
  <c r="B27" i="48"/>
  <c r="A25" i="49"/>
  <c r="E25" i="49" s="1"/>
  <c r="B26" i="49"/>
  <c r="A28" i="47"/>
  <c r="E28" i="47" s="1"/>
  <c r="B29" i="47"/>
  <c r="J27" i="46"/>
  <c r="X27" i="46" s="1"/>
  <c r="I25" i="3"/>
  <c r="T25" i="3" s="1"/>
  <c r="P25" i="3"/>
  <c r="J24" i="50"/>
  <c r="X24" i="50" s="1"/>
  <c r="J24" i="48"/>
  <c r="I25" i="50"/>
  <c r="W25" i="50" s="1"/>
  <c r="S25" i="50"/>
  <c r="J25" i="3" l="1"/>
  <c r="U25" i="3" s="1"/>
  <c r="J28" i="45"/>
  <c r="X28" i="45" s="1"/>
  <c r="J24" i="49"/>
  <c r="X24" i="49" s="1"/>
  <c r="B31" i="45"/>
  <c r="A30" i="45"/>
  <c r="E30" i="45" s="1"/>
  <c r="K27" i="45"/>
  <c r="Y26" i="45"/>
  <c r="I29" i="45"/>
  <c r="W29" i="45" s="1"/>
  <c r="S29" i="45"/>
  <c r="A29" i="47"/>
  <c r="E29" i="47" s="1"/>
  <c r="B30" i="47"/>
  <c r="A27" i="50"/>
  <c r="E27" i="50" s="1"/>
  <c r="B28" i="50"/>
  <c r="X24" i="48"/>
  <c r="I28" i="47"/>
  <c r="W28" i="47" s="1"/>
  <c r="S28" i="47"/>
  <c r="A27" i="48"/>
  <c r="E27" i="48" s="1"/>
  <c r="B28" i="48"/>
  <c r="S26" i="50"/>
  <c r="I26" i="50"/>
  <c r="W26" i="50" s="1"/>
  <c r="K24" i="3"/>
  <c r="V23" i="3"/>
  <c r="A26" i="49"/>
  <c r="E26" i="49" s="1"/>
  <c r="B27" i="49"/>
  <c r="I26" i="48"/>
  <c r="W26" i="48" s="1"/>
  <c r="S26" i="48"/>
  <c r="A27" i="3"/>
  <c r="E27" i="3" s="1"/>
  <c r="B28" i="3"/>
  <c r="A30" i="46"/>
  <c r="E30" i="46" s="1"/>
  <c r="B31" i="46"/>
  <c r="W27" i="47"/>
  <c r="J25" i="50"/>
  <c r="X25" i="50" s="1"/>
  <c r="I25" i="49"/>
  <c r="J25" i="49" s="1"/>
  <c r="X25" i="49" s="1"/>
  <c r="S25" i="49"/>
  <c r="P26" i="3"/>
  <c r="I26" i="3"/>
  <c r="T26" i="3" s="1"/>
  <c r="J26" i="3"/>
  <c r="U26" i="3" s="1"/>
  <c r="J28" i="46"/>
  <c r="X28" i="46" s="1"/>
  <c r="I29" i="46"/>
  <c r="W29" i="46" s="1"/>
  <c r="S29" i="46"/>
  <c r="J25" i="48"/>
  <c r="X25" i="48" s="1"/>
  <c r="J28" i="47" l="1"/>
  <c r="X28" i="47" s="1"/>
  <c r="Y27" i="45"/>
  <c r="K28" i="45"/>
  <c r="S30" i="45"/>
  <c r="I30" i="45"/>
  <c r="W30" i="45" s="1"/>
  <c r="J29" i="46"/>
  <c r="X29" i="46" s="1"/>
  <c r="J29" i="45"/>
  <c r="X29" i="45" s="1"/>
  <c r="B32" i="45"/>
  <c r="A31" i="45"/>
  <c r="E31" i="45" s="1"/>
  <c r="J26" i="48"/>
  <c r="X26" i="48" s="1"/>
  <c r="J26" i="50"/>
  <c r="X26" i="50" s="1"/>
  <c r="I27" i="50"/>
  <c r="W27" i="50" s="1"/>
  <c r="S27" i="50"/>
  <c r="A28" i="3"/>
  <c r="B29" i="3"/>
  <c r="A28" i="48"/>
  <c r="E28" i="48" s="1"/>
  <c r="B29" i="48"/>
  <c r="I30" i="46"/>
  <c r="W30" i="46" s="1"/>
  <c r="S30" i="46"/>
  <c r="P27" i="3"/>
  <c r="I27" i="3"/>
  <c r="T27" i="3" s="1"/>
  <c r="A27" i="49"/>
  <c r="E27" i="49" s="1"/>
  <c r="B28" i="49"/>
  <c r="S27" i="48"/>
  <c r="I27" i="48"/>
  <c r="W27" i="48" s="1"/>
  <c r="A30" i="47"/>
  <c r="E30" i="47" s="1"/>
  <c r="B31" i="47"/>
  <c r="A28" i="50"/>
  <c r="E28" i="50" s="1"/>
  <c r="B29" i="50"/>
  <c r="B32" i="46"/>
  <c r="A31" i="46"/>
  <c r="E31" i="46" s="1"/>
  <c r="V24" i="3"/>
  <c r="K25" i="3"/>
  <c r="W25" i="49"/>
  <c r="S26" i="49"/>
  <c r="I26" i="49"/>
  <c r="W26" i="49" s="1"/>
  <c r="I29" i="47"/>
  <c r="W29" i="47" s="1"/>
  <c r="S29" i="47"/>
  <c r="J29" i="47" l="1"/>
  <c r="X29" i="47" s="1"/>
  <c r="B33" i="45"/>
  <c r="A32" i="45"/>
  <c r="E32" i="45" s="1"/>
  <c r="J27" i="50"/>
  <c r="X27" i="50" s="1"/>
  <c r="J30" i="45"/>
  <c r="X30" i="45" s="1"/>
  <c r="Y28" i="45"/>
  <c r="K29" i="45"/>
  <c r="J26" i="49"/>
  <c r="X26" i="49" s="1"/>
  <c r="I31" i="45"/>
  <c r="W31" i="45" s="1"/>
  <c r="S31" i="45"/>
  <c r="I28" i="48"/>
  <c r="W28" i="48" s="1"/>
  <c r="S28" i="48"/>
  <c r="I31" i="46"/>
  <c r="W31" i="46" s="1"/>
  <c r="S31" i="46"/>
  <c r="A31" i="47"/>
  <c r="E31" i="47" s="1"/>
  <c r="B32" i="47"/>
  <c r="J27" i="3"/>
  <c r="U27" i="3" s="1"/>
  <c r="J30" i="46"/>
  <c r="X30" i="46" s="1"/>
  <c r="A29" i="3"/>
  <c r="E29" i="3" s="1"/>
  <c r="B30" i="3"/>
  <c r="S28" i="50"/>
  <c r="I28" i="50"/>
  <c r="W28" i="50" s="1"/>
  <c r="A32" i="46"/>
  <c r="E32" i="46" s="1"/>
  <c r="B33" i="46"/>
  <c r="S27" i="49"/>
  <c r="I27" i="49"/>
  <c r="J27" i="49" s="1"/>
  <c r="X27" i="49" s="1"/>
  <c r="I30" i="47"/>
  <c r="W30" i="47" s="1"/>
  <c r="S30" i="47"/>
  <c r="J27" i="48"/>
  <c r="X27" i="48" s="1"/>
  <c r="V25" i="3"/>
  <c r="K26" i="3"/>
  <c r="A29" i="50"/>
  <c r="E29" i="50" s="1"/>
  <c r="B30" i="50"/>
  <c r="A28" i="49"/>
  <c r="E28" i="49" s="1"/>
  <c r="B29" i="49"/>
  <c r="A29" i="48"/>
  <c r="E29" i="48" s="1"/>
  <c r="B30" i="48"/>
  <c r="J31" i="45" l="1"/>
  <c r="X31" i="45" s="1"/>
  <c r="J28" i="48"/>
  <c r="X28" i="48" s="1"/>
  <c r="I32" i="45"/>
  <c r="W32" i="45" s="1"/>
  <c r="S32" i="45"/>
  <c r="K30" i="45"/>
  <c r="Y29" i="45"/>
  <c r="J30" i="47"/>
  <c r="X30" i="47" s="1"/>
  <c r="A33" i="45"/>
  <c r="E33" i="45" s="1"/>
  <c r="B34" i="45"/>
  <c r="A30" i="48"/>
  <c r="E30" i="48" s="1"/>
  <c r="B31" i="48"/>
  <c r="I31" i="47"/>
  <c r="W31" i="47" s="1"/>
  <c r="S31" i="47"/>
  <c r="I28" i="49"/>
  <c r="W28" i="49" s="1"/>
  <c r="S28" i="49"/>
  <c r="A32" i="47"/>
  <c r="E32" i="47" s="1"/>
  <c r="B33" i="47"/>
  <c r="A30" i="50"/>
  <c r="E30" i="50" s="1"/>
  <c r="B31" i="50"/>
  <c r="S29" i="48"/>
  <c r="I29" i="48"/>
  <c r="W29" i="48" s="1"/>
  <c r="I29" i="50"/>
  <c r="W29" i="50" s="1"/>
  <c r="S29" i="50"/>
  <c r="A33" i="46"/>
  <c r="E33" i="46" s="1"/>
  <c r="B34" i="46"/>
  <c r="A30" i="3"/>
  <c r="E30" i="3" s="1"/>
  <c r="B31" i="3"/>
  <c r="I29" i="3"/>
  <c r="T29" i="3" s="1"/>
  <c r="P29" i="3"/>
  <c r="A29" i="49"/>
  <c r="E29" i="49" s="1"/>
  <c r="B30" i="49"/>
  <c r="K27" i="3"/>
  <c r="V26" i="3"/>
  <c r="W27" i="49"/>
  <c r="I32" i="46"/>
  <c r="W32" i="46" s="1"/>
  <c r="S32" i="46"/>
  <c r="J28" i="50"/>
  <c r="X28" i="50" s="1"/>
  <c r="J31" i="46"/>
  <c r="X31" i="46" s="1"/>
  <c r="B35" i="45" l="1"/>
  <c r="A34" i="45"/>
  <c r="E34" i="45" s="1"/>
  <c r="K31" i="45"/>
  <c r="Y30" i="45"/>
  <c r="S33" i="45"/>
  <c r="I33" i="45"/>
  <c r="W33" i="45" s="1"/>
  <c r="J28" i="49"/>
  <c r="X28" i="49" s="1"/>
  <c r="J29" i="50"/>
  <c r="X29" i="50" s="1"/>
  <c r="J32" i="46"/>
  <c r="X32" i="46" s="1"/>
  <c r="J32" i="45"/>
  <c r="X32" i="45" s="1"/>
  <c r="J29" i="48"/>
  <c r="X29" i="48" s="1"/>
  <c r="A31" i="50"/>
  <c r="E31" i="50" s="1"/>
  <c r="B32" i="50"/>
  <c r="S30" i="50"/>
  <c r="I30" i="50"/>
  <c r="W30" i="50" s="1"/>
  <c r="J31" i="47"/>
  <c r="X31" i="47" s="1"/>
  <c r="S33" i="46"/>
  <c r="I33" i="46"/>
  <c r="W33" i="46" s="1"/>
  <c r="K28" i="3"/>
  <c r="V27" i="3"/>
  <c r="A30" i="49"/>
  <c r="E30" i="49" s="1"/>
  <c r="B31" i="49"/>
  <c r="A31" i="3"/>
  <c r="E31" i="3" s="1"/>
  <c r="B32" i="3"/>
  <c r="S29" i="49"/>
  <c r="I29" i="49"/>
  <c r="W29" i="49" s="1"/>
  <c r="J29" i="3"/>
  <c r="U29" i="3" s="1"/>
  <c r="P30" i="3"/>
  <c r="I30" i="3"/>
  <c r="T30" i="3" s="1"/>
  <c r="A34" i="46"/>
  <c r="E34" i="46" s="1"/>
  <c r="B35" i="46"/>
  <c r="A33" i="47"/>
  <c r="E33" i="47" s="1"/>
  <c r="B34" i="47"/>
  <c r="A31" i="48"/>
  <c r="E31" i="48" s="1"/>
  <c r="B32" i="48"/>
  <c r="I32" i="47"/>
  <c r="W32" i="47" s="1"/>
  <c r="S32" i="47"/>
  <c r="I30" i="48"/>
  <c r="W30" i="48" s="1"/>
  <c r="S30" i="48"/>
  <c r="J32" i="47" l="1"/>
  <c r="X32" i="47" s="1"/>
  <c r="J33" i="45"/>
  <c r="X33" i="45" s="1"/>
  <c r="J30" i="48"/>
  <c r="X30" i="48" s="1"/>
  <c r="J33" i="46"/>
  <c r="X33" i="46" s="1"/>
  <c r="J30" i="50"/>
  <c r="X30" i="50" s="1"/>
  <c r="Y31" i="45"/>
  <c r="K32" i="45"/>
  <c r="S34" i="45"/>
  <c r="I34" i="45"/>
  <c r="W34" i="45" s="1"/>
  <c r="A35" i="45"/>
  <c r="E35" i="45" s="1"/>
  <c r="B36" i="45"/>
  <c r="I34" i="46"/>
  <c r="W34" i="46" s="1"/>
  <c r="S34" i="46"/>
  <c r="I33" i="47"/>
  <c r="W33" i="47" s="1"/>
  <c r="S33" i="47"/>
  <c r="A31" i="49"/>
  <c r="E31" i="49" s="1"/>
  <c r="B32" i="49"/>
  <c r="A32" i="48"/>
  <c r="E32" i="48" s="1"/>
  <c r="B33" i="48"/>
  <c r="A35" i="46"/>
  <c r="E35" i="46" s="1"/>
  <c r="B36" i="46"/>
  <c r="J30" i="3"/>
  <c r="U30" i="3" s="1"/>
  <c r="J29" i="49"/>
  <c r="X29" i="49" s="1"/>
  <c r="S30" i="49"/>
  <c r="I30" i="49"/>
  <c r="W30" i="49" s="1"/>
  <c r="A32" i="50"/>
  <c r="E32" i="50" s="1"/>
  <c r="B33" i="50"/>
  <c r="S31" i="50"/>
  <c r="I31" i="50"/>
  <c r="W31" i="50" s="1"/>
  <c r="P31" i="3"/>
  <c r="I31" i="3"/>
  <c r="T31" i="3" s="1"/>
  <c r="J31" i="3"/>
  <c r="U31" i="3" s="1"/>
  <c r="V28" i="3"/>
  <c r="K29" i="3"/>
  <c r="I31" i="48"/>
  <c r="W31" i="48" s="1"/>
  <c r="S31" i="48"/>
  <c r="A32" i="3"/>
  <c r="E32" i="3" s="1"/>
  <c r="B33" i="3"/>
  <c r="A34" i="47"/>
  <c r="E34" i="47" s="1"/>
  <c r="B35" i="47"/>
  <c r="J34" i="46" l="1"/>
  <c r="X34" i="46" s="1"/>
  <c r="J31" i="50"/>
  <c r="X31" i="50" s="1"/>
  <c r="J34" i="45"/>
  <c r="X34" i="45" s="1"/>
  <c r="B37" i="45"/>
  <c r="A36" i="45"/>
  <c r="E36" i="45" s="1"/>
  <c r="I35" i="45"/>
  <c r="W35" i="45" s="1"/>
  <c r="S35" i="45"/>
  <c r="K33" i="45"/>
  <c r="Y32" i="45"/>
  <c r="S32" i="50"/>
  <c r="I32" i="50"/>
  <c r="W32" i="50" s="1"/>
  <c r="A36" i="46"/>
  <c r="E36" i="46" s="1"/>
  <c r="B37" i="46"/>
  <c r="A32" i="49"/>
  <c r="E32" i="49" s="1"/>
  <c r="B33" i="49"/>
  <c r="A33" i="3"/>
  <c r="E33" i="3" s="1"/>
  <c r="B34" i="3"/>
  <c r="I31" i="49"/>
  <c r="W31" i="49" s="1"/>
  <c r="S31" i="49"/>
  <c r="A33" i="48"/>
  <c r="E33" i="48" s="1"/>
  <c r="B34" i="48"/>
  <c r="I32" i="3"/>
  <c r="T32" i="3" s="1"/>
  <c r="P32" i="3"/>
  <c r="I35" i="46"/>
  <c r="W35" i="46" s="1"/>
  <c r="S35" i="46"/>
  <c r="A35" i="47"/>
  <c r="E35" i="47" s="1"/>
  <c r="B36" i="47"/>
  <c r="J31" i="48"/>
  <c r="X31" i="48" s="1"/>
  <c r="I34" i="47"/>
  <c r="W34" i="47" s="1"/>
  <c r="S34" i="47"/>
  <c r="V29" i="3"/>
  <c r="K30" i="3"/>
  <c r="A33" i="50"/>
  <c r="E33" i="50" s="1"/>
  <c r="B34" i="50"/>
  <c r="J30" i="49"/>
  <c r="X30" i="49" s="1"/>
  <c r="S32" i="48"/>
  <c r="I32" i="48"/>
  <c r="W32" i="48" s="1"/>
  <c r="J33" i="47"/>
  <c r="X33" i="47" s="1"/>
  <c r="J31" i="49" l="1"/>
  <c r="X31" i="49" s="1"/>
  <c r="J34" i="47"/>
  <c r="X34" i="47" s="1"/>
  <c r="J35" i="46"/>
  <c r="X35" i="46" s="1"/>
  <c r="I36" i="45"/>
  <c r="W36" i="45" s="1"/>
  <c r="S36" i="45"/>
  <c r="J35" i="45"/>
  <c r="X35" i="45" s="1"/>
  <c r="A37" i="45"/>
  <c r="E37" i="45" s="1"/>
  <c r="B38" i="45"/>
  <c r="Y33" i="45"/>
  <c r="K34" i="45"/>
  <c r="J32" i="48"/>
  <c r="X32" i="48" s="1"/>
  <c r="I36" i="46"/>
  <c r="W36" i="46" s="1"/>
  <c r="S36" i="46"/>
  <c r="I35" i="47"/>
  <c r="W35" i="47" s="1"/>
  <c r="S35" i="47"/>
  <c r="A33" i="49"/>
  <c r="E33" i="49" s="1"/>
  <c r="B34" i="49"/>
  <c r="I33" i="3"/>
  <c r="T33" i="3" s="1"/>
  <c r="P33" i="3"/>
  <c r="J33" i="3"/>
  <c r="U33" i="3" s="1"/>
  <c r="V30" i="3"/>
  <c r="K31" i="3"/>
  <c r="S33" i="50"/>
  <c r="I33" i="50"/>
  <c r="W33" i="50" s="1"/>
  <c r="I33" i="48"/>
  <c r="S33" i="48"/>
  <c r="J32" i="3"/>
  <c r="U32" i="3" s="1"/>
  <c r="S32" i="49"/>
  <c r="I32" i="49"/>
  <c r="W32" i="49" s="1"/>
  <c r="J32" i="50"/>
  <c r="X32" i="50" s="1"/>
  <c r="A34" i="50"/>
  <c r="E34" i="50" s="1"/>
  <c r="B35" i="50"/>
  <c r="A36" i="47"/>
  <c r="E36" i="47" s="1"/>
  <c r="B37" i="47"/>
  <c r="A34" i="48"/>
  <c r="E34" i="48" s="1"/>
  <c r="B35" i="48"/>
  <c r="B35" i="3"/>
  <c r="A34" i="3"/>
  <c r="E34" i="3" s="1"/>
  <c r="A37" i="46"/>
  <c r="E37" i="46" s="1"/>
  <c r="B38" i="46"/>
  <c r="W33" i="48" l="1"/>
  <c r="J33" i="48"/>
  <c r="X33" i="48" s="1"/>
  <c r="J32" i="49"/>
  <c r="X32" i="49" s="1"/>
  <c r="J36" i="45"/>
  <c r="X36" i="45" s="1"/>
  <c r="A38" i="45"/>
  <c r="E38" i="45" s="1"/>
  <c r="B39" i="45"/>
  <c r="S37" i="45"/>
  <c r="I37" i="45"/>
  <c r="W37" i="45" s="1"/>
  <c r="J36" i="46"/>
  <c r="X36" i="46" s="1"/>
  <c r="K35" i="45"/>
  <c r="Y34" i="45"/>
  <c r="I34" i="50"/>
  <c r="W34" i="50" s="1"/>
  <c r="S34" i="50"/>
  <c r="A34" i="49"/>
  <c r="E34" i="49" s="1"/>
  <c r="B35" i="49"/>
  <c r="I37" i="46"/>
  <c r="W37" i="46" s="1"/>
  <c r="S37" i="46"/>
  <c r="S33" i="49"/>
  <c r="I33" i="49"/>
  <c r="W33" i="49" s="1"/>
  <c r="A35" i="3"/>
  <c r="E35" i="3" s="1"/>
  <c r="B36" i="3"/>
  <c r="J33" i="50"/>
  <c r="X33" i="50" s="1"/>
  <c r="J35" i="47"/>
  <c r="X35" i="47" s="1"/>
  <c r="I34" i="48"/>
  <c r="W34" i="48" s="1"/>
  <c r="S34" i="48"/>
  <c r="P34" i="3"/>
  <c r="I34" i="3"/>
  <c r="T34" i="3" s="1"/>
  <c r="A37" i="47"/>
  <c r="E37" i="47" s="1"/>
  <c r="B38" i="47"/>
  <c r="I36" i="47"/>
  <c r="W36" i="47" s="1"/>
  <c r="S36" i="47"/>
  <c r="A38" i="46"/>
  <c r="E38" i="46" s="1"/>
  <c r="B39" i="46"/>
  <c r="A35" i="48"/>
  <c r="E35" i="48" s="1"/>
  <c r="B36" i="48"/>
  <c r="A35" i="50"/>
  <c r="E35" i="50" s="1"/>
  <c r="B36" i="50"/>
  <c r="K32" i="3"/>
  <c r="V31" i="3"/>
  <c r="J34" i="3" l="1"/>
  <c r="U34" i="3" s="1"/>
  <c r="J33" i="49"/>
  <c r="X33" i="49" s="1"/>
  <c r="J37" i="46"/>
  <c r="X37" i="46" s="1"/>
  <c r="J37" i="45"/>
  <c r="X37" i="45" s="1"/>
  <c r="K36" i="45"/>
  <c r="Y35" i="45"/>
  <c r="J34" i="48"/>
  <c r="X34" i="48" s="1"/>
  <c r="J34" i="50"/>
  <c r="X34" i="50" s="1"/>
  <c r="B40" i="45"/>
  <c r="A39" i="45"/>
  <c r="E39" i="45" s="1"/>
  <c r="J36" i="47"/>
  <c r="X36" i="47" s="1"/>
  <c r="I38" i="45"/>
  <c r="W38" i="45" s="1"/>
  <c r="S38" i="45"/>
  <c r="I34" i="49"/>
  <c r="W34" i="49" s="1"/>
  <c r="S34" i="49"/>
  <c r="I35" i="50"/>
  <c r="W35" i="50" s="1"/>
  <c r="S35" i="50"/>
  <c r="A38" i="47"/>
  <c r="E38" i="47" s="1"/>
  <c r="B39" i="47"/>
  <c r="A36" i="3"/>
  <c r="E36" i="3" s="1"/>
  <c r="B37" i="3"/>
  <c r="A36" i="48"/>
  <c r="E36" i="48" s="1"/>
  <c r="B37" i="48"/>
  <c r="P35" i="3"/>
  <c r="I35" i="3"/>
  <c r="T35" i="3" s="1"/>
  <c r="K33" i="3"/>
  <c r="V32" i="3"/>
  <c r="I38" i="46"/>
  <c r="W38" i="46" s="1"/>
  <c r="S38" i="46"/>
  <c r="I37" i="47"/>
  <c r="W37" i="47" s="1"/>
  <c r="S37" i="47"/>
  <c r="I35" i="48"/>
  <c r="W35" i="48" s="1"/>
  <c r="S35" i="48"/>
  <c r="A36" i="50"/>
  <c r="E36" i="50" s="1"/>
  <c r="B37" i="50"/>
  <c r="A39" i="46"/>
  <c r="E39" i="46" s="1"/>
  <c r="B40" i="46"/>
  <c r="A35" i="49"/>
  <c r="E35" i="49" s="1"/>
  <c r="B36" i="49"/>
  <c r="J35" i="3" l="1"/>
  <c r="U35" i="3" s="1"/>
  <c r="J37" i="47"/>
  <c r="X37" i="47" s="1"/>
  <c r="S39" i="45"/>
  <c r="I39" i="45"/>
  <c r="J34" i="49"/>
  <c r="X34" i="49" s="1"/>
  <c r="J38" i="45"/>
  <c r="X38" i="45" s="1"/>
  <c r="B41" i="45"/>
  <c r="A40" i="45"/>
  <c r="E40" i="45" s="1"/>
  <c r="K37" i="45"/>
  <c r="Y36" i="45"/>
  <c r="A36" i="49"/>
  <c r="E36" i="49" s="1"/>
  <c r="B37" i="49"/>
  <c r="A37" i="48"/>
  <c r="E37" i="48" s="1"/>
  <c r="B38" i="48"/>
  <c r="A39" i="47"/>
  <c r="E39" i="47" s="1"/>
  <c r="B40" i="47"/>
  <c r="I38" i="47"/>
  <c r="W38" i="47" s="1"/>
  <c r="S38" i="47"/>
  <c r="S35" i="49"/>
  <c r="I35" i="49"/>
  <c r="W35" i="49" s="1"/>
  <c r="A40" i="46"/>
  <c r="E40" i="46" s="1"/>
  <c r="B41" i="46"/>
  <c r="V33" i="3"/>
  <c r="K34" i="3"/>
  <c r="I39" i="46"/>
  <c r="W39" i="46" s="1"/>
  <c r="S39" i="46"/>
  <c r="J38" i="46"/>
  <c r="X38" i="46" s="1"/>
  <c r="A37" i="3"/>
  <c r="E37" i="3" s="1"/>
  <c r="B38" i="3"/>
  <c r="J35" i="50"/>
  <c r="X35" i="50" s="1"/>
  <c r="I36" i="50"/>
  <c r="W36" i="50" s="1"/>
  <c r="S36" i="50"/>
  <c r="I36" i="48"/>
  <c r="W36" i="48" s="1"/>
  <c r="S36" i="48"/>
  <c r="A37" i="50"/>
  <c r="E37" i="50" s="1"/>
  <c r="B38" i="50"/>
  <c r="J35" i="48"/>
  <c r="X35" i="48" s="1"/>
  <c r="J36" i="3"/>
  <c r="U36" i="3" s="1"/>
  <c r="P36" i="3"/>
  <c r="J36" i="48" l="1"/>
  <c r="X36" i="48" s="1"/>
  <c r="J38" i="47"/>
  <c r="X38" i="47" s="1"/>
  <c r="J39" i="46"/>
  <c r="X39" i="46" s="1"/>
  <c r="K38" i="45"/>
  <c r="Y37" i="45"/>
  <c r="I40" i="45"/>
  <c r="S40" i="45"/>
  <c r="W39" i="45"/>
  <c r="J39" i="45"/>
  <c r="X39" i="45" s="1"/>
  <c r="A41" i="45"/>
  <c r="E41" i="45" s="1"/>
  <c r="B42" i="45"/>
  <c r="P37" i="3"/>
  <c r="I37" i="3"/>
  <c r="T37" i="3" s="1"/>
  <c r="V34" i="3"/>
  <c r="K35" i="3"/>
  <c r="B42" i="46"/>
  <c r="A41" i="46"/>
  <c r="E41" i="46" s="1"/>
  <c r="A40" i="47"/>
  <c r="E40" i="47" s="1"/>
  <c r="B41" i="47"/>
  <c r="I40" i="46"/>
  <c r="W40" i="46" s="1"/>
  <c r="S40" i="46"/>
  <c r="I39" i="47"/>
  <c r="W39" i="47" s="1"/>
  <c r="S39" i="47"/>
  <c r="A38" i="50"/>
  <c r="E38" i="50" s="1"/>
  <c r="B39" i="50"/>
  <c r="S37" i="50"/>
  <c r="I37" i="50"/>
  <c r="J35" i="49"/>
  <c r="X35" i="49" s="1"/>
  <c r="A38" i="48"/>
  <c r="E38" i="48" s="1"/>
  <c r="B39" i="48"/>
  <c r="A37" i="49"/>
  <c r="E37" i="49" s="1"/>
  <c r="B38" i="49"/>
  <c r="J36" i="50"/>
  <c r="X36" i="50" s="1"/>
  <c r="A38" i="3"/>
  <c r="E38" i="3" s="1"/>
  <c r="B39" i="3"/>
  <c r="I37" i="48"/>
  <c r="W37" i="48" s="1"/>
  <c r="S37" i="48"/>
  <c r="I36" i="49"/>
  <c r="W36" i="49" s="1"/>
  <c r="S36" i="49"/>
  <c r="W37" i="50" l="1"/>
  <c r="J37" i="50"/>
  <c r="X37" i="50" s="1"/>
  <c r="B43" i="45"/>
  <c r="A42" i="45"/>
  <c r="E42" i="45" s="1"/>
  <c r="I41" i="45"/>
  <c r="W41" i="45" s="1"/>
  <c r="S41" i="45"/>
  <c r="W40" i="45"/>
  <c r="J40" i="45"/>
  <c r="X40" i="45" s="1"/>
  <c r="Y38" i="45"/>
  <c r="K39" i="45"/>
  <c r="I40" i="47"/>
  <c r="W40" i="47" s="1"/>
  <c r="S40" i="47"/>
  <c r="I37" i="49"/>
  <c r="W37" i="49" s="1"/>
  <c r="S37" i="49"/>
  <c r="I41" i="46"/>
  <c r="W41" i="46" s="1"/>
  <c r="S41" i="46"/>
  <c r="A39" i="50"/>
  <c r="E39" i="50" s="1"/>
  <c r="B40" i="50"/>
  <c r="J39" i="47"/>
  <c r="X39" i="47" s="1"/>
  <c r="J37" i="48"/>
  <c r="X37" i="48" s="1"/>
  <c r="A39" i="3"/>
  <c r="E39" i="3" s="1"/>
  <c r="B40" i="3"/>
  <c r="I38" i="3"/>
  <c r="T38" i="3" s="1"/>
  <c r="J38" i="3"/>
  <c r="U38" i="3" s="1"/>
  <c r="P38" i="3"/>
  <c r="A39" i="48"/>
  <c r="E39" i="48" s="1"/>
  <c r="B40" i="48"/>
  <c r="I38" i="48"/>
  <c r="W38" i="48" s="1"/>
  <c r="S38" i="48"/>
  <c r="S38" i="50"/>
  <c r="I38" i="50"/>
  <c r="W38" i="50" s="1"/>
  <c r="J40" i="46"/>
  <c r="X40" i="46" s="1"/>
  <c r="A42" i="46"/>
  <c r="E42" i="46" s="1"/>
  <c r="B43" i="46"/>
  <c r="J36" i="49"/>
  <c r="X36" i="49" s="1"/>
  <c r="A38" i="49"/>
  <c r="E38" i="49" s="1"/>
  <c r="B39" i="49"/>
  <c r="A41" i="47"/>
  <c r="E41" i="47" s="1"/>
  <c r="B42" i="47"/>
  <c r="V35" i="3"/>
  <c r="K36" i="3"/>
  <c r="J37" i="3"/>
  <c r="U37" i="3" s="1"/>
  <c r="J37" i="49" l="1"/>
  <c r="X37" i="49" s="1"/>
  <c r="J41" i="45"/>
  <c r="X41" i="45" s="1"/>
  <c r="J38" i="48"/>
  <c r="X38" i="48" s="1"/>
  <c r="J41" i="46"/>
  <c r="X41" i="46" s="1"/>
  <c r="I42" i="45"/>
  <c r="W42" i="45" s="1"/>
  <c r="S42" i="45"/>
  <c r="J40" i="47"/>
  <c r="X40" i="47" s="1"/>
  <c r="K40" i="45"/>
  <c r="Y39" i="45"/>
  <c r="B44" i="45"/>
  <c r="A43" i="45"/>
  <c r="E43" i="45" s="1"/>
  <c r="I39" i="48"/>
  <c r="W39" i="48" s="1"/>
  <c r="S39" i="48"/>
  <c r="A40" i="3"/>
  <c r="E40" i="3" s="1"/>
  <c r="B41" i="3"/>
  <c r="A40" i="50"/>
  <c r="E40" i="50" s="1"/>
  <c r="B41" i="50"/>
  <c r="I39" i="3"/>
  <c r="T39" i="3" s="1"/>
  <c r="P39" i="3"/>
  <c r="I41" i="47"/>
  <c r="W41" i="47" s="1"/>
  <c r="S41" i="47"/>
  <c r="A43" i="46"/>
  <c r="E43" i="46" s="1"/>
  <c r="B44" i="46"/>
  <c r="V36" i="3"/>
  <c r="K37" i="3"/>
  <c r="A39" i="49"/>
  <c r="E39" i="49" s="1"/>
  <c r="B40" i="49"/>
  <c r="I38" i="49"/>
  <c r="W38" i="49" s="1"/>
  <c r="S38" i="49"/>
  <c r="J38" i="50"/>
  <c r="X38" i="50" s="1"/>
  <c r="I42" i="46"/>
  <c r="W42" i="46" s="1"/>
  <c r="S42" i="46"/>
  <c r="I39" i="50"/>
  <c r="W39" i="50" s="1"/>
  <c r="S39" i="50"/>
  <c r="A42" i="47"/>
  <c r="E42" i="47" s="1"/>
  <c r="B43" i="47"/>
  <c r="A40" i="48"/>
  <c r="E40" i="48" s="1"/>
  <c r="B41" i="48"/>
  <c r="J42" i="46" l="1"/>
  <c r="X42" i="46" s="1"/>
  <c r="J39" i="48"/>
  <c r="X39" i="48" s="1"/>
  <c r="J39" i="50"/>
  <c r="X39" i="50" s="1"/>
  <c r="J42" i="45"/>
  <c r="X42" i="45" s="1"/>
  <c r="Y40" i="45"/>
  <c r="K41" i="45"/>
  <c r="I43" i="45"/>
  <c r="W43" i="45" s="1"/>
  <c r="S43" i="45"/>
  <c r="J41" i="47"/>
  <c r="X41" i="47" s="1"/>
  <c r="A44" i="45"/>
  <c r="E44" i="45" s="1"/>
  <c r="B45" i="45"/>
  <c r="P40" i="3"/>
  <c r="I40" i="3"/>
  <c r="T40" i="3" s="1"/>
  <c r="A40" i="49"/>
  <c r="E40" i="49" s="1"/>
  <c r="B41" i="49"/>
  <c r="A44" i="46"/>
  <c r="E44" i="46" s="1"/>
  <c r="B45" i="46"/>
  <c r="A41" i="50"/>
  <c r="E41" i="50" s="1"/>
  <c r="B42" i="50"/>
  <c r="I40" i="48"/>
  <c r="W40" i="48" s="1"/>
  <c r="S40" i="48"/>
  <c r="I43" i="46"/>
  <c r="W43" i="46" s="1"/>
  <c r="S43" i="46"/>
  <c r="J39" i="3"/>
  <c r="U39" i="3" s="1"/>
  <c r="I42" i="47"/>
  <c r="W42" i="47" s="1"/>
  <c r="S42" i="47"/>
  <c r="S39" i="49"/>
  <c r="I39" i="49"/>
  <c r="W39" i="49" s="1"/>
  <c r="I40" i="50"/>
  <c r="W40" i="50" s="1"/>
  <c r="S40" i="50"/>
  <c r="A41" i="48"/>
  <c r="E41" i="48" s="1"/>
  <c r="B42" i="48"/>
  <c r="A43" i="47"/>
  <c r="E43" i="47" s="1"/>
  <c r="B44" i="47"/>
  <c r="J38" i="49"/>
  <c r="X38" i="49" s="1"/>
  <c r="K38" i="3"/>
  <c r="V37" i="3"/>
  <c r="A41" i="3"/>
  <c r="B42" i="3"/>
  <c r="S44" i="45" l="1"/>
  <c r="I44" i="45"/>
  <c r="W44" i="45" s="1"/>
  <c r="Y41" i="45"/>
  <c r="K42" i="45"/>
  <c r="J39" i="49"/>
  <c r="X39" i="49" s="1"/>
  <c r="J42" i="47"/>
  <c r="X42" i="47" s="1"/>
  <c r="J43" i="46"/>
  <c r="X43" i="46" s="1"/>
  <c r="J43" i="45"/>
  <c r="X43" i="45" s="1"/>
  <c r="B46" i="45"/>
  <c r="A45" i="45"/>
  <c r="E45" i="45" s="1"/>
  <c r="I41" i="48"/>
  <c r="W41" i="48" s="1"/>
  <c r="S41" i="48"/>
  <c r="I44" i="46"/>
  <c r="W44" i="46" s="1"/>
  <c r="S44" i="46"/>
  <c r="A42" i="48"/>
  <c r="E42" i="48" s="1"/>
  <c r="B43" i="48"/>
  <c r="B46" i="46"/>
  <c r="A45" i="46"/>
  <c r="E45" i="46" s="1"/>
  <c r="K39" i="3"/>
  <c r="V38" i="3"/>
  <c r="A44" i="47"/>
  <c r="E44" i="47" s="1"/>
  <c r="B45" i="47"/>
  <c r="J40" i="50"/>
  <c r="X40" i="50" s="1"/>
  <c r="A42" i="50"/>
  <c r="E42" i="50" s="1"/>
  <c r="B43" i="50"/>
  <c r="A41" i="49"/>
  <c r="E41" i="49" s="1"/>
  <c r="B42" i="49"/>
  <c r="J40" i="3"/>
  <c r="U40" i="3" s="1"/>
  <c r="B43" i="3"/>
  <c r="A42" i="3"/>
  <c r="I43" i="47"/>
  <c r="W43" i="47" s="1"/>
  <c r="S43" i="47"/>
  <c r="J40" i="48"/>
  <c r="X40" i="48" s="1"/>
  <c r="I41" i="50"/>
  <c r="W41" i="50" s="1"/>
  <c r="S41" i="50"/>
  <c r="S40" i="49"/>
  <c r="I40" i="49"/>
  <c r="W40" i="49" s="1"/>
  <c r="J40" i="49"/>
  <c r="X40" i="49" s="1"/>
  <c r="I45" i="45" l="1"/>
  <c r="S45" i="45"/>
  <c r="J44" i="46"/>
  <c r="X44" i="46" s="1"/>
  <c r="B47" i="45"/>
  <c r="A46" i="45"/>
  <c r="E46" i="45" s="1"/>
  <c r="J44" i="45"/>
  <c r="X44" i="45" s="1"/>
  <c r="K43" i="45"/>
  <c r="Y42" i="45"/>
  <c r="I42" i="50"/>
  <c r="W42" i="50" s="1"/>
  <c r="S42" i="50"/>
  <c r="A43" i="48"/>
  <c r="E43" i="48" s="1"/>
  <c r="B44" i="48"/>
  <c r="J41" i="48"/>
  <c r="X41" i="48" s="1"/>
  <c r="I42" i="48"/>
  <c r="W42" i="48" s="1"/>
  <c r="S42" i="48"/>
  <c r="A43" i="3"/>
  <c r="B44" i="3"/>
  <c r="A42" i="49"/>
  <c r="E42" i="49" s="1"/>
  <c r="B43" i="49"/>
  <c r="K40" i="3"/>
  <c r="V39" i="3"/>
  <c r="J41" i="50"/>
  <c r="X41" i="50" s="1"/>
  <c r="J43" i="47"/>
  <c r="X43" i="47" s="1"/>
  <c r="S41" i="49"/>
  <c r="I41" i="49"/>
  <c r="W41" i="49" s="1"/>
  <c r="A45" i="47"/>
  <c r="E45" i="47" s="1"/>
  <c r="B46" i="47"/>
  <c r="I45" i="46"/>
  <c r="W45" i="46" s="1"/>
  <c r="S45" i="46"/>
  <c r="A43" i="50"/>
  <c r="E43" i="50" s="1"/>
  <c r="B44" i="50"/>
  <c r="I44" i="47"/>
  <c r="W44" i="47" s="1"/>
  <c r="S44" i="47"/>
  <c r="B47" i="46"/>
  <c r="A46" i="46"/>
  <c r="E46" i="46" s="1"/>
  <c r="W45" i="45" l="1"/>
  <c r="J45" i="45"/>
  <c r="X45" i="45" s="1"/>
  <c r="J44" i="47"/>
  <c r="X44" i="47" s="1"/>
  <c r="Y43" i="45"/>
  <c r="K44" i="45"/>
  <c r="I46" i="45"/>
  <c r="W46" i="45" s="1"/>
  <c r="S46" i="45"/>
  <c r="B48" i="45"/>
  <c r="A47" i="45"/>
  <c r="E47" i="45" s="1"/>
  <c r="I43" i="48"/>
  <c r="W43" i="48" s="1"/>
  <c r="S43" i="48"/>
  <c r="S42" i="49"/>
  <c r="I42" i="49"/>
  <c r="W42" i="49" s="1"/>
  <c r="A46" i="47"/>
  <c r="E46" i="47" s="1"/>
  <c r="B47" i="47"/>
  <c r="A44" i="3"/>
  <c r="B45" i="3"/>
  <c r="J42" i="48"/>
  <c r="X42" i="48" s="1"/>
  <c r="A44" i="50"/>
  <c r="E44" i="50" s="1"/>
  <c r="B45" i="50"/>
  <c r="I45" i="47"/>
  <c r="W45" i="47" s="1"/>
  <c r="S45" i="47"/>
  <c r="K41" i="3"/>
  <c r="V40" i="3"/>
  <c r="A47" i="46"/>
  <c r="E47" i="46" s="1"/>
  <c r="B48" i="46"/>
  <c r="I43" i="50"/>
  <c r="W43" i="50" s="1"/>
  <c r="S43" i="50"/>
  <c r="I46" i="46"/>
  <c r="W46" i="46" s="1"/>
  <c r="S46" i="46"/>
  <c r="J45" i="46"/>
  <c r="X45" i="46" s="1"/>
  <c r="J41" i="49"/>
  <c r="X41" i="49" s="1"/>
  <c r="A43" i="49"/>
  <c r="E43" i="49" s="1"/>
  <c r="B44" i="49"/>
  <c r="A44" i="48"/>
  <c r="E44" i="48" s="1"/>
  <c r="B45" i="48"/>
  <c r="J42" i="50"/>
  <c r="X42" i="50" s="1"/>
  <c r="S47" i="45" l="1"/>
  <c r="I47" i="45"/>
  <c r="J43" i="50"/>
  <c r="X43" i="50" s="1"/>
  <c r="A48" i="45"/>
  <c r="E48" i="45" s="1"/>
  <c r="B49" i="45"/>
  <c r="Y44" i="45"/>
  <c r="K45" i="45"/>
  <c r="J45" i="47"/>
  <c r="X45" i="47" s="1"/>
  <c r="J42" i="49"/>
  <c r="X42" i="49" s="1"/>
  <c r="J43" i="48"/>
  <c r="X43" i="48" s="1"/>
  <c r="J46" i="45"/>
  <c r="X46" i="45" s="1"/>
  <c r="A45" i="48"/>
  <c r="E45" i="48" s="1"/>
  <c r="B46" i="48"/>
  <c r="A45" i="3"/>
  <c r="E45" i="3" s="1"/>
  <c r="B46" i="3"/>
  <c r="A46" i="3" s="1"/>
  <c r="E46" i="3" s="1"/>
  <c r="I44" i="48"/>
  <c r="W44" i="48" s="1"/>
  <c r="S44" i="48"/>
  <c r="J46" i="46"/>
  <c r="X46" i="46" s="1"/>
  <c r="V41" i="3"/>
  <c r="K42" i="3"/>
  <c r="A45" i="50"/>
  <c r="E45" i="50" s="1"/>
  <c r="B46" i="50"/>
  <c r="A44" i="49"/>
  <c r="E44" i="49" s="1"/>
  <c r="B45" i="49"/>
  <c r="A48" i="46"/>
  <c r="E48" i="46" s="1"/>
  <c r="B49" i="46"/>
  <c r="I44" i="50"/>
  <c r="W44" i="50" s="1"/>
  <c r="S44" i="50"/>
  <c r="A47" i="47"/>
  <c r="E47" i="47" s="1"/>
  <c r="B48" i="47"/>
  <c r="I43" i="49"/>
  <c r="W43" i="49" s="1"/>
  <c r="S43" i="49"/>
  <c r="I47" i="46"/>
  <c r="W47" i="46" s="1"/>
  <c r="S47" i="46"/>
  <c r="S46" i="47"/>
  <c r="I46" i="47"/>
  <c r="W46" i="47" s="1"/>
  <c r="J44" i="48" l="1"/>
  <c r="X44" i="48" s="1"/>
  <c r="S48" i="45"/>
  <c r="I48" i="45"/>
  <c r="W48" i="45" s="1"/>
  <c r="Y45" i="45"/>
  <c r="K46" i="45"/>
  <c r="W47" i="45"/>
  <c r="J47" i="45"/>
  <c r="X47" i="45" s="1"/>
  <c r="A49" i="45"/>
  <c r="E49" i="45" s="1"/>
  <c r="B50" i="45"/>
  <c r="A50" i="45" s="1"/>
  <c r="E50" i="45" s="1"/>
  <c r="P46" i="3"/>
  <c r="I46" i="3"/>
  <c r="J46" i="3"/>
  <c r="E48" i="3"/>
  <c r="I45" i="50"/>
  <c r="W45" i="50" s="1"/>
  <c r="S45" i="50"/>
  <c r="J46" i="47"/>
  <c r="X46" i="47" s="1"/>
  <c r="I45" i="3"/>
  <c r="T45" i="3" s="1"/>
  <c r="P45" i="3"/>
  <c r="S47" i="47"/>
  <c r="I47" i="47"/>
  <c r="W47" i="47" s="1"/>
  <c r="B50" i="46"/>
  <c r="A50" i="46" s="1"/>
  <c r="E50" i="46" s="1"/>
  <c r="A49" i="46"/>
  <c r="E49" i="46" s="1"/>
  <c r="A46" i="48"/>
  <c r="E46" i="48" s="1"/>
  <c r="B47" i="48"/>
  <c r="A48" i="47"/>
  <c r="E48" i="47" s="1"/>
  <c r="B49" i="47"/>
  <c r="A45" i="49"/>
  <c r="E45" i="49" s="1"/>
  <c r="B46" i="49"/>
  <c r="K43" i="3"/>
  <c r="V42" i="3"/>
  <c r="I44" i="49"/>
  <c r="W44" i="49" s="1"/>
  <c r="S44" i="49"/>
  <c r="J47" i="46"/>
  <c r="X47" i="46" s="1"/>
  <c r="J43" i="49"/>
  <c r="X43" i="49" s="1"/>
  <c r="J44" i="50"/>
  <c r="X44" i="50" s="1"/>
  <c r="I48" i="46"/>
  <c r="W48" i="46" s="1"/>
  <c r="S48" i="46"/>
  <c r="A46" i="50"/>
  <c r="E46" i="50" s="1"/>
  <c r="B47" i="50"/>
  <c r="I45" i="48"/>
  <c r="W45" i="48" s="1"/>
  <c r="S45" i="48"/>
  <c r="E52" i="45" l="1"/>
  <c r="J48" i="46"/>
  <c r="X48" i="46" s="1"/>
  <c r="J47" i="47"/>
  <c r="X47" i="47" s="1"/>
  <c r="K47" i="45"/>
  <c r="Y46" i="45"/>
  <c r="J44" i="49"/>
  <c r="X44" i="49" s="1"/>
  <c r="I50" i="45"/>
  <c r="W50" i="45" s="1"/>
  <c r="S50" i="45"/>
  <c r="I49" i="45"/>
  <c r="J49" i="45" s="1"/>
  <c r="X49" i="45" s="1"/>
  <c r="S49" i="45"/>
  <c r="J48" i="45"/>
  <c r="I49" i="46"/>
  <c r="W49" i="46" s="1"/>
  <c r="S49" i="46"/>
  <c r="P48" i="3"/>
  <c r="P47" i="3"/>
  <c r="I50" i="46"/>
  <c r="J50" i="46" s="1"/>
  <c r="S50" i="46"/>
  <c r="E52" i="46"/>
  <c r="J45" i="50"/>
  <c r="X45" i="50" s="1"/>
  <c r="U46" i="3"/>
  <c r="A49" i="47"/>
  <c r="E49" i="47" s="1"/>
  <c r="B50" i="47"/>
  <c r="A50" i="47" s="1"/>
  <c r="E50" i="47" s="1"/>
  <c r="V43" i="3"/>
  <c r="K44" i="3"/>
  <c r="I46" i="50"/>
  <c r="W46" i="50" s="1"/>
  <c r="S46" i="50"/>
  <c r="A46" i="49"/>
  <c r="E46" i="49" s="1"/>
  <c r="B47" i="49"/>
  <c r="T46" i="3"/>
  <c r="I48" i="3"/>
  <c r="A47" i="50"/>
  <c r="E47" i="50" s="1"/>
  <c r="B48" i="50"/>
  <c r="I48" i="47"/>
  <c r="W48" i="47" s="1"/>
  <c r="S48" i="47"/>
  <c r="A47" i="48"/>
  <c r="E47" i="48" s="1"/>
  <c r="B48" i="48"/>
  <c r="J45" i="48"/>
  <c r="X45" i="48" s="1"/>
  <c r="I45" i="49"/>
  <c r="W45" i="49" s="1"/>
  <c r="S45" i="49"/>
  <c r="I46" i="48"/>
  <c r="W46" i="48" s="1"/>
  <c r="S46" i="48"/>
  <c r="J45" i="3"/>
  <c r="U45" i="3" s="1"/>
  <c r="S52" i="45" l="1"/>
  <c r="S51" i="45"/>
  <c r="J48" i="47"/>
  <c r="X48" i="47" s="1"/>
  <c r="J46" i="48"/>
  <c r="X46" i="48" s="1"/>
  <c r="W49" i="45"/>
  <c r="I52" i="45"/>
  <c r="X48" i="45"/>
  <c r="J46" i="50"/>
  <c r="X46" i="50" s="1"/>
  <c r="J49" i="46"/>
  <c r="X49" i="46" s="1"/>
  <c r="J50" i="45"/>
  <c r="X50" i="45" s="1"/>
  <c r="K48" i="45"/>
  <c r="Y47" i="45"/>
  <c r="I50" i="47"/>
  <c r="J50" i="47" s="1"/>
  <c r="S50" i="47"/>
  <c r="E52" i="47"/>
  <c r="X50" i="46"/>
  <c r="S47" i="50"/>
  <c r="I47" i="50"/>
  <c r="W47" i="50" s="1"/>
  <c r="A47" i="49"/>
  <c r="E47" i="49" s="1"/>
  <c r="B48" i="49"/>
  <c r="T47" i="3"/>
  <c r="T48" i="3"/>
  <c r="I46" i="49"/>
  <c r="W46" i="49" s="1"/>
  <c r="S46" i="49"/>
  <c r="J48" i="3"/>
  <c r="U47" i="3" s="1"/>
  <c r="W50" i="46"/>
  <c r="I52" i="46"/>
  <c r="I49" i="47"/>
  <c r="W49" i="47" s="1"/>
  <c r="S49" i="47"/>
  <c r="J45" i="49"/>
  <c r="X45" i="49" s="1"/>
  <c r="A48" i="48"/>
  <c r="E48" i="48" s="1"/>
  <c r="B49" i="48"/>
  <c r="V44" i="3"/>
  <c r="K45" i="3"/>
  <c r="I47" i="48"/>
  <c r="W47" i="48" s="1"/>
  <c r="S47" i="48"/>
  <c r="A48" i="50"/>
  <c r="E48" i="50" s="1"/>
  <c r="B49" i="50"/>
  <c r="S52" i="46"/>
  <c r="S51" i="46"/>
  <c r="J52" i="46" l="1"/>
  <c r="X51" i="46" s="1"/>
  <c r="J49" i="47"/>
  <c r="X49" i="47" s="1"/>
  <c r="J47" i="48"/>
  <c r="X47" i="48" s="1"/>
  <c r="J47" i="50"/>
  <c r="X47" i="50" s="1"/>
  <c r="J52" i="45"/>
  <c r="X51" i="45" s="1"/>
  <c r="X53" i="45" s="1"/>
  <c r="X54" i="45" s="1"/>
  <c r="Y48" i="45"/>
  <c r="K49" i="45"/>
  <c r="W51" i="45"/>
  <c r="W52" i="45"/>
  <c r="S52" i="47"/>
  <c r="S51" i="47"/>
  <c r="U48" i="3"/>
  <c r="U49" i="3"/>
  <c r="U50" i="3" s="1"/>
  <c r="A48" i="49"/>
  <c r="E48" i="49" s="1"/>
  <c r="B49" i="49"/>
  <c r="X50" i="47"/>
  <c r="J52" i="47"/>
  <c r="X51" i="47" s="1"/>
  <c r="I48" i="48"/>
  <c r="W48" i="48" s="1"/>
  <c r="S48" i="48"/>
  <c r="J46" i="49"/>
  <c r="X46" i="49" s="1"/>
  <c r="A49" i="48"/>
  <c r="E49" i="48" s="1"/>
  <c r="B50" i="48"/>
  <c r="A50" i="48" s="1"/>
  <c r="E50" i="48" s="1"/>
  <c r="A49" i="50"/>
  <c r="E49" i="50" s="1"/>
  <c r="B50" i="50"/>
  <c r="A50" i="50" s="1"/>
  <c r="E50" i="50" s="1"/>
  <c r="I47" i="49"/>
  <c r="W47" i="49" s="1"/>
  <c r="S47" i="49"/>
  <c r="I48" i="50"/>
  <c r="W48" i="50" s="1"/>
  <c r="S48" i="50"/>
  <c r="K46" i="3"/>
  <c r="V45" i="3"/>
  <c r="W52" i="46"/>
  <c r="W51" i="46"/>
  <c r="W50" i="47"/>
  <c r="I52" i="47"/>
  <c r="X53" i="46" l="1"/>
  <c r="X54" i="46" s="1"/>
  <c r="X52" i="46"/>
  <c r="X52" i="45"/>
  <c r="J48" i="48"/>
  <c r="X48" i="48" s="1"/>
  <c r="J47" i="49"/>
  <c r="X47" i="49" s="1"/>
  <c r="Y49" i="45"/>
  <c r="K50" i="45"/>
  <c r="J48" i="50"/>
  <c r="X48" i="50" s="1"/>
  <c r="I49" i="48"/>
  <c r="W49" i="48" s="1"/>
  <c r="S49" i="48"/>
  <c r="I50" i="48"/>
  <c r="J50" i="48" s="1"/>
  <c r="S50" i="48"/>
  <c r="E52" i="48"/>
  <c r="I50" i="50"/>
  <c r="S50" i="50"/>
  <c r="E52" i="50"/>
  <c r="A49" i="49"/>
  <c r="E49" i="49" s="1"/>
  <c r="B50" i="49"/>
  <c r="A50" i="49" s="1"/>
  <c r="E50" i="49" s="1"/>
  <c r="W51" i="47"/>
  <c r="W52" i="47"/>
  <c r="X53" i="47"/>
  <c r="X54" i="47" s="1"/>
  <c r="X52" i="47"/>
  <c r="K48" i="3"/>
  <c r="V47" i="3" s="1"/>
  <c r="V46" i="3"/>
  <c r="S49" i="50"/>
  <c r="I49" i="50"/>
  <c r="W49" i="50" s="1"/>
  <c r="I48" i="49"/>
  <c r="W48" i="49" s="1"/>
  <c r="S48" i="49"/>
  <c r="J48" i="49" l="1"/>
  <c r="X48" i="49" s="1"/>
  <c r="K52" i="45"/>
  <c r="Y50" i="45"/>
  <c r="J49" i="50"/>
  <c r="X49" i="50" s="1"/>
  <c r="W50" i="50"/>
  <c r="I52" i="50"/>
  <c r="S51" i="50"/>
  <c r="S52" i="50"/>
  <c r="S52" i="48"/>
  <c r="S51" i="48"/>
  <c r="J50" i="50"/>
  <c r="I49" i="49"/>
  <c r="W49" i="49" s="1"/>
  <c r="S49" i="49"/>
  <c r="X50" i="48"/>
  <c r="I50" i="49"/>
  <c r="J50" i="49" s="1"/>
  <c r="S50" i="49"/>
  <c r="E52" i="49"/>
  <c r="W50" i="48"/>
  <c r="I52" i="48"/>
  <c r="J49" i="48"/>
  <c r="X49" i="48" s="1"/>
  <c r="J52" i="48" l="1"/>
  <c r="X51" i="48" s="1"/>
  <c r="J49" i="49"/>
  <c r="X49" i="49" s="1"/>
  <c r="M7" i="46"/>
  <c r="K20" i="46" s="1"/>
  <c r="Y51" i="45"/>
  <c r="W51" i="48"/>
  <c r="W52" i="48"/>
  <c r="W50" i="49"/>
  <c r="I52" i="49"/>
  <c r="S52" i="49"/>
  <c r="S51" i="49"/>
  <c r="W52" i="50"/>
  <c r="W51" i="50"/>
  <c r="X50" i="49"/>
  <c r="J52" i="49"/>
  <c r="X51" i="49" s="1"/>
  <c r="X52" i="48"/>
  <c r="X53" i="48"/>
  <c r="X54" i="48" s="1"/>
  <c r="X50" i="50"/>
  <c r="J52" i="50"/>
  <c r="X51" i="50" s="1"/>
  <c r="K21" i="46" l="1"/>
  <c r="Y20" i="46"/>
  <c r="X52" i="49"/>
  <c r="X53" i="49"/>
  <c r="X54" i="49" s="1"/>
  <c r="W52" i="49"/>
  <c r="W51" i="49"/>
  <c r="X52" i="50"/>
  <c r="X53" i="50"/>
  <c r="X54" i="50" s="1"/>
  <c r="Y21" i="46" l="1"/>
  <c r="K22" i="46"/>
  <c r="K23" i="46" l="1"/>
  <c r="Y22" i="46"/>
  <c r="K24" i="46" l="1"/>
  <c r="Y23" i="46"/>
  <c r="K25" i="46" l="1"/>
  <c r="Y24" i="46"/>
  <c r="K26" i="46" l="1"/>
  <c r="Y25" i="46"/>
  <c r="K27" i="46" l="1"/>
  <c r="Y26" i="46"/>
  <c r="Y27" i="46" l="1"/>
  <c r="K28" i="46"/>
  <c r="Y28" i="46" l="1"/>
  <c r="K29" i="46"/>
  <c r="K30" i="46" l="1"/>
  <c r="Y29" i="46"/>
  <c r="K31" i="46" l="1"/>
  <c r="Y30" i="46"/>
  <c r="Y31" i="46" l="1"/>
  <c r="K32" i="46"/>
  <c r="Y32" i="46" l="1"/>
  <c r="K33" i="46"/>
  <c r="Y33" i="46" l="1"/>
  <c r="K34" i="46"/>
  <c r="K35" i="46" l="1"/>
  <c r="Y34" i="46"/>
  <c r="K36" i="46" l="1"/>
  <c r="Y35" i="46"/>
  <c r="Y36" i="46" l="1"/>
  <c r="K37" i="46"/>
  <c r="K38" i="46" l="1"/>
  <c r="Y37" i="46"/>
  <c r="K39" i="46" l="1"/>
  <c r="Y38" i="46"/>
  <c r="Y39" i="46" l="1"/>
  <c r="K40" i="46"/>
  <c r="K41" i="46" l="1"/>
  <c r="Y40" i="46"/>
  <c r="Y41" i="46" l="1"/>
  <c r="K42" i="46"/>
  <c r="K43" i="46" l="1"/>
  <c r="Y42" i="46"/>
  <c r="K44" i="46" l="1"/>
  <c r="Y43" i="46"/>
  <c r="Y44" i="46" l="1"/>
  <c r="K45" i="46"/>
  <c r="K46" i="46" l="1"/>
  <c r="Y45" i="46"/>
  <c r="K47" i="46" l="1"/>
  <c r="Y46" i="46"/>
  <c r="Y47" i="46" l="1"/>
  <c r="K48" i="46"/>
  <c r="K49" i="46" l="1"/>
  <c r="Y48" i="46"/>
  <c r="K50" i="46" l="1"/>
  <c r="Y49" i="46"/>
  <c r="K52" i="46" l="1"/>
  <c r="Y50" i="46"/>
  <c r="M7" i="47" l="1"/>
  <c r="K20" i="47" s="1"/>
  <c r="Y51" i="46"/>
  <c r="K21" i="47" l="1"/>
  <c r="Y20" i="47"/>
  <c r="K22" i="47" l="1"/>
  <c r="Y21" i="47"/>
  <c r="K23" i="47" l="1"/>
  <c r="Y22" i="47"/>
  <c r="Y23" i="47" l="1"/>
  <c r="K24" i="47"/>
  <c r="Y24" i="47" l="1"/>
  <c r="K25" i="47"/>
  <c r="Y25" i="47" l="1"/>
  <c r="K26" i="47"/>
  <c r="Y26" i="47" l="1"/>
  <c r="K27" i="47"/>
  <c r="Y27" i="47" l="1"/>
  <c r="K28" i="47"/>
  <c r="Y28" i="47" l="1"/>
  <c r="K29" i="47"/>
  <c r="K30" i="47" l="1"/>
  <c r="Y29" i="47"/>
  <c r="K31" i="47" l="1"/>
  <c r="Y30" i="47"/>
  <c r="K32" i="47" l="1"/>
  <c r="Y31" i="47"/>
  <c r="K33" i="47" l="1"/>
  <c r="Y32" i="47"/>
  <c r="Y33" i="47" l="1"/>
  <c r="K34" i="47"/>
  <c r="Y34" i="47" l="1"/>
  <c r="K35" i="47"/>
  <c r="Y35" i="47" l="1"/>
  <c r="K36" i="47"/>
  <c r="Y36" i="47" l="1"/>
  <c r="K37" i="47"/>
  <c r="K38" i="47" l="1"/>
  <c r="Y37" i="47"/>
  <c r="K39" i="47" l="1"/>
  <c r="Y38" i="47"/>
  <c r="Y39" i="47" l="1"/>
  <c r="K40" i="47"/>
  <c r="Y40" i="47" l="1"/>
  <c r="K41" i="47"/>
  <c r="K42" i="47" l="1"/>
  <c r="Y41" i="47"/>
  <c r="Y42" i="47" l="1"/>
  <c r="K43" i="47"/>
  <c r="Y43" i="47" l="1"/>
  <c r="K44" i="47"/>
  <c r="K45" i="47" l="1"/>
  <c r="Y44" i="47"/>
  <c r="Y45" i="47" l="1"/>
  <c r="K46" i="47"/>
  <c r="K47" i="47" l="1"/>
  <c r="Y46" i="47"/>
  <c r="Y47" i="47" l="1"/>
  <c r="K48" i="47"/>
  <c r="K49" i="47" l="1"/>
  <c r="Y48" i="47"/>
  <c r="K50" i="47" l="1"/>
  <c r="Y49" i="47"/>
  <c r="Y50" i="47" l="1"/>
  <c r="K52" i="47"/>
  <c r="Y51" i="47" l="1"/>
  <c r="M7" i="48"/>
  <c r="K20" i="48" s="1"/>
  <c r="K21" i="48" l="1"/>
  <c r="Y20" i="48"/>
  <c r="Y21" i="48" l="1"/>
  <c r="K22" i="48"/>
  <c r="K23" i="48" l="1"/>
  <c r="Y22" i="48"/>
  <c r="K24" i="48" l="1"/>
  <c r="Y23" i="48"/>
  <c r="K25" i="48" l="1"/>
  <c r="Y24" i="48"/>
  <c r="K26" i="48" l="1"/>
  <c r="Y25" i="48"/>
  <c r="K27" i="48" l="1"/>
  <c r="Y26" i="48"/>
  <c r="Y27" i="48" l="1"/>
  <c r="K28" i="48"/>
  <c r="Y28" i="48" l="1"/>
  <c r="K29" i="48"/>
  <c r="K30" i="48" l="1"/>
  <c r="Y29" i="48"/>
  <c r="Y30" i="48" l="1"/>
  <c r="K31" i="48"/>
  <c r="K32" i="48" l="1"/>
  <c r="Y31" i="48"/>
  <c r="Y32" i="48" l="1"/>
  <c r="K33" i="48"/>
  <c r="K34" i="48" l="1"/>
  <c r="Y33" i="48"/>
  <c r="K35" i="48" l="1"/>
  <c r="Y34" i="48"/>
  <c r="K36" i="48" l="1"/>
  <c r="Y35" i="48"/>
  <c r="K37" i="48" l="1"/>
  <c r="Y36" i="48"/>
  <c r="K38" i="48" l="1"/>
  <c r="Y37" i="48"/>
  <c r="Y38" i="48" l="1"/>
  <c r="K39" i="48"/>
  <c r="K40" i="48" l="1"/>
  <c r="Y39" i="48"/>
  <c r="Y40" i="48" l="1"/>
  <c r="K41" i="48"/>
  <c r="Y41" i="48" l="1"/>
  <c r="K42" i="48"/>
  <c r="Y42" i="48" l="1"/>
  <c r="K43" i="48"/>
  <c r="K44" i="48" l="1"/>
  <c r="Y43" i="48"/>
  <c r="Y44" i="48" l="1"/>
  <c r="K45" i="48"/>
  <c r="Y45" i="48" l="1"/>
  <c r="K46" i="48"/>
  <c r="K47" i="48" l="1"/>
  <c r="Y46" i="48"/>
  <c r="Y47" i="48" l="1"/>
  <c r="K48" i="48"/>
  <c r="K49" i="48" l="1"/>
  <c r="Y48" i="48"/>
  <c r="K50" i="48" l="1"/>
  <c r="Y49" i="48"/>
  <c r="Y50" i="48" l="1"/>
  <c r="K52" i="48"/>
  <c r="M7" i="49" l="1"/>
  <c r="K20" i="49" s="1"/>
  <c r="Y51" i="48"/>
  <c r="Y20" i="49" l="1"/>
  <c r="K21" i="49"/>
  <c r="Y21" i="49" l="1"/>
  <c r="K22" i="49"/>
  <c r="Y22" i="49" l="1"/>
  <c r="K23" i="49"/>
  <c r="Y23" i="49" l="1"/>
  <c r="K24" i="49"/>
  <c r="K25" i="49" l="1"/>
  <c r="Y24" i="49"/>
  <c r="K26" i="49" l="1"/>
  <c r="Y25" i="49"/>
  <c r="Y26" i="49" l="1"/>
  <c r="K27" i="49"/>
  <c r="Y27" i="49" l="1"/>
  <c r="K28" i="49"/>
  <c r="K29" i="49" l="1"/>
  <c r="Y28" i="49"/>
  <c r="K30" i="49" l="1"/>
  <c r="Y29" i="49"/>
  <c r="K31" i="49" l="1"/>
  <c r="Y30" i="49"/>
  <c r="K32" i="49" l="1"/>
  <c r="Y31" i="49"/>
  <c r="Y32" i="49" l="1"/>
  <c r="K33" i="49"/>
  <c r="K34" i="49" l="1"/>
  <c r="Y33" i="49"/>
  <c r="K35" i="49" l="1"/>
  <c r="Y34" i="49"/>
  <c r="Y35" i="49" l="1"/>
  <c r="K36" i="49"/>
  <c r="Y36" i="49" l="1"/>
  <c r="K37" i="49"/>
  <c r="Y37" i="49" l="1"/>
  <c r="K38" i="49"/>
  <c r="Y38" i="49" l="1"/>
  <c r="K39" i="49"/>
  <c r="K40" i="49" l="1"/>
  <c r="Y39" i="49"/>
  <c r="Y40" i="49" l="1"/>
  <c r="K41" i="49"/>
  <c r="Y41" i="49" l="1"/>
  <c r="K42" i="49"/>
  <c r="Y42" i="49" l="1"/>
  <c r="K43" i="49"/>
  <c r="Y43" i="49" l="1"/>
  <c r="K44" i="49"/>
  <c r="Y44" i="49" l="1"/>
  <c r="K45" i="49"/>
  <c r="Y45" i="49" l="1"/>
  <c r="K46" i="49"/>
  <c r="K47" i="49" l="1"/>
  <c r="Y46" i="49"/>
  <c r="Y47" i="49" l="1"/>
  <c r="K48" i="49"/>
  <c r="K49" i="49" l="1"/>
  <c r="Y48" i="49"/>
  <c r="Y49" i="49" l="1"/>
  <c r="K50" i="49"/>
  <c r="Y50" i="49" l="1"/>
  <c r="K52" i="49"/>
  <c r="M7" i="50" l="1"/>
  <c r="K20" i="50" s="1"/>
  <c r="Y51" i="49"/>
  <c r="Y20" i="50" l="1"/>
  <c r="K21" i="50"/>
  <c r="K22" i="50" l="1"/>
  <c r="Y21" i="50"/>
  <c r="Y22" i="50" l="1"/>
  <c r="K23" i="50"/>
  <c r="K24" i="50" l="1"/>
  <c r="Y23" i="50"/>
  <c r="Y24" i="50" l="1"/>
  <c r="K25" i="50"/>
  <c r="Y25" i="50" l="1"/>
  <c r="K26" i="50"/>
  <c r="K27" i="50" l="1"/>
  <c r="Y26" i="50"/>
  <c r="K28" i="50" l="1"/>
  <c r="Y27" i="50"/>
  <c r="K29" i="50" l="1"/>
  <c r="Y28" i="50"/>
  <c r="Y29" i="50" l="1"/>
  <c r="K30" i="50"/>
  <c r="K31" i="50" l="1"/>
  <c r="Y30" i="50"/>
  <c r="Y31" i="50" l="1"/>
  <c r="K32" i="50"/>
  <c r="K33" i="50" l="1"/>
  <c r="Y32" i="50"/>
  <c r="K34" i="50" l="1"/>
  <c r="Y33" i="50"/>
  <c r="Y34" i="50" l="1"/>
  <c r="K35" i="50"/>
  <c r="Y35" i="50" l="1"/>
  <c r="K36" i="50"/>
  <c r="K37" i="50" l="1"/>
  <c r="Y36" i="50"/>
  <c r="Y37" i="50" l="1"/>
  <c r="K38" i="50"/>
  <c r="K39" i="50" l="1"/>
  <c r="Y38" i="50"/>
  <c r="Y39" i="50" l="1"/>
  <c r="K40" i="50"/>
  <c r="Y40" i="50" l="1"/>
  <c r="K41" i="50"/>
  <c r="K42" i="50" l="1"/>
  <c r="Y41" i="50"/>
  <c r="K43" i="50" l="1"/>
  <c r="Y42" i="50"/>
  <c r="Y43" i="50" l="1"/>
  <c r="K44" i="50"/>
  <c r="K45" i="50" l="1"/>
  <c r="Y44" i="50"/>
  <c r="Y45" i="50" l="1"/>
  <c r="K46" i="50"/>
  <c r="Y46" i="50" l="1"/>
  <c r="K47" i="50"/>
  <c r="Y47" i="50" l="1"/>
  <c r="K48" i="50"/>
  <c r="Y48" i="50" l="1"/>
  <c r="K49" i="50"/>
  <c r="Y49" i="50" l="1"/>
  <c r="K50" i="50"/>
  <c r="K52" i="50" l="1"/>
  <c r="Y51" i="50" s="1"/>
  <c r="Y50" i="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 xml:space="preserve">Wöchentliche Arbeitszeit ./. Anzahl der Arbeitstage
bzw.
Individuelle Soll-Vorgabe
</t>
        </r>
      </text>
    </comment>
    <comment ref="F19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1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1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100-000008000000}">
      <text>
        <r>
          <rPr>
            <b/>
            <sz val="8"/>
            <color rgb="FF000000"/>
            <rFont val="Tahoma"/>
            <family val="2"/>
          </rPr>
          <t>Tagessaldo</t>
        </r>
      </text>
    </comment>
    <comment ref="K19" authorId="0" shapeId="0" xr:uid="{00000000-0006-0000-01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
bzw.
Individuelle Soll-Vorgabe</t>
        </r>
      </text>
    </comment>
    <comment ref="F19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2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2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200-000008000000}">
      <text>
        <r>
          <rPr>
            <b/>
            <sz val="8"/>
            <color rgb="FF000000"/>
            <rFont val="Tahoma"/>
            <family val="2"/>
          </rPr>
          <t>Tagessaldo</t>
        </r>
      </text>
    </comment>
    <comment ref="K19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
bzw.
Individuelle Soll-Vorgabe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9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3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3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300-000008000000}">
      <text>
        <r>
          <rPr>
            <b/>
            <sz val="8"/>
            <color rgb="FF000000"/>
            <rFont val="Tahoma"/>
            <family val="2"/>
          </rPr>
          <t>Tagessaldo</t>
        </r>
      </text>
    </comment>
    <comment ref="K19" authorId="0" shapeId="0" xr:uid="{00000000-0006-0000-03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4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
bzw.
Individuelle Soll-Vorgabe</t>
        </r>
      </text>
    </comment>
    <comment ref="F19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4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4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400-000008000000}">
      <text>
        <r>
          <rPr>
            <b/>
            <sz val="8"/>
            <color indexed="81"/>
            <rFont val="Tahoma"/>
            <family val="2"/>
          </rPr>
          <t>Tagessaldo</t>
        </r>
      </text>
    </comment>
    <comment ref="K19" authorId="0" shapeId="0" xr:uid="{00000000-0006-0000-04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5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5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
bzw.
Individuelle Soll-Vorgabe</t>
        </r>
      </text>
    </comment>
    <comment ref="F19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5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5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500-000008000000}">
      <text>
        <r>
          <rPr>
            <b/>
            <sz val="8"/>
            <color indexed="81"/>
            <rFont val="Tahoma"/>
            <family val="2"/>
          </rPr>
          <t>Tagessaldo</t>
        </r>
      </text>
    </comment>
    <comment ref="K19" authorId="0" shapeId="0" xr:uid="{00000000-0006-0000-05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9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9" authorId="0" shapeId="0" xr:uid="{00000000-0006-0000-06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9" authorId="0" shapeId="0" xr:uid="{00000000-0006-0000-06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
bzw.
Individuelle Soll-Vorgabe</t>
        </r>
      </text>
    </comment>
    <comment ref="F19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9" authorId="0" shapeId="0" xr:uid="{00000000-0006-0000-06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9" authorId="0" shapeId="0" xr:uid="{00000000-0006-0000-06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9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9" authorId="0" shapeId="0" xr:uid="{00000000-0006-0000-0600-000008000000}">
      <text>
        <r>
          <rPr>
            <b/>
            <sz val="8"/>
            <color indexed="81"/>
            <rFont val="Tahoma"/>
            <family val="2"/>
          </rPr>
          <t>Tagessaldo</t>
        </r>
      </text>
    </comment>
    <comment ref="K19" authorId="0" shapeId="0" xr:uid="{00000000-0006-0000-06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Hein</author>
  </authors>
  <commentList>
    <comment ref="C15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>Bitte tragen Sie hier, falls zutreffend, ein Kürzel für Abwesenheiten ein
K     Krank 
U    Urlaub 
SU  stundenweise Urlaub
UU  unbezahlter Urlaub 
F     Feiertag 
SV  Soll-Vorgabe (bei Abweichung vom Standard Soll)</t>
        </r>
      </text>
    </comment>
    <comment ref="D15" authorId="0" shapeId="0" xr:uid="{00000000-0006-0000-0800-000002000000}">
      <text>
        <r>
          <rPr>
            <b/>
            <sz val="8"/>
            <color indexed="81"/>
            <rFont val="Tahoma"/>
            <family val="2"/>
          </rPr>
          <t>Art = "SV"  --&gt; Sollstunden eingeben, wenn diese vom Standard abweichen.
Art = "SU"  --&gt; Urlaubszeit in Stunden eingeben</t>
        </r>
      </text>
    </comment>
    <comment ref="E15" authorId="0" shapeId="0" xr:uid="{00000000-0006-0000-0800-000003000000}">
      <text>
        <r>
          <rPr>
            <b/>
            <sz val="8"/>
            <color indexed="81"/>
            <rFont val="Tahoma"/>
            <family val="2"/>
          </rPr>
          <t>Wöchentliche Arbeitszeit ./. Anzahl der Arbeitstage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5" authorId="0" shapeId="0" xr:uid="{00000000-0006-0000-0800-000004000000}">
      <text>
        <r>
          <rPr>
            <sz val="8"/>
            <color indexed="81"/>
            <rFont val="Tahoma"/>
            <family val="2"/>
          </rPr>
          <t xml:space="preserve">Beginn der Arbeitszeit
Eingabe der Uhrzeit in Stunden und Minuten, durch Komma getrennt
Bsp.
Uhrzeit: 7:30 Uhr --&gt; Eingabe: 7,30
</t>
        </r>
      </text>
    </comment>
    <comment ref="G15" authorId="0" shapeId="0" xr:uid="{00000000-0006-0000-0800-000005000000}">
      <text>
        <r>
          <rPr>
            <sz val="8"/>
            <color indexed="81"/>
            <rFont val="Tahoma"/>
            <family val="2"/>
          </rPr>
          <t xml:space="preserve">Bitte tragen Sie hier die </t>
        </r>
        <r>
          <rPr>
            <b/>
            <sz val="8"/>
            <color indexed="81"/>
            <rFont val="Tahoma"/>
            <family val="2"/>
          </rPr>
          <t>SUMME</t>
        </r>
        <r>
          <rPr>
            <sz val="8"/>
            <color indexed="81"/>
            <rFont val="Tahoma"/>
            <family val="2"/>
          </rPr>
          <t xml:space="preserve"> aller Pausen am Tag ein. 
Eingabe in Stunden und Minuten, getrennt durch Komma
Bsp.
30 Minuten Pause --&gt; Eingabe: 0,30    
60 Minuten Pause = 1 Stunde Pause --&gt; Eingabe: 1,00  
90 Minuten Pause = 1 Stunde 30 Minuten Pause --&gt; Eingabe: 1,30
</t>
        </r>
      </text>
    </comment>
    <comment ref="H15" authorId="0" shapeId="0" xr:uid="{00000000-0006-0000-0800-000006000000}">
      <text>
        <r>
          <rPr>
            <sz val="8"/>
            <color indexed="81"/>
            <rFont val="Tahoma"/>
            <family val="2"/>
          </rPr>
          <t>Ende der Arbeitszeit
Eingabe der Uhrzeit in Stunden und Minuten, getrennt durch Komma
Bsp.
Uhrzeit: 13:15 Uhr --&gt; Eingabe: 13,15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5" authorId="0" shapeId="0" xr:uid="{00000000-0006-0000-0800-000007000000}">
      <text>
        <r>
          <rPr>
            <sz val="8"/>
            <color indexed="81"/>
            <rFont val="Tahoma"/>
            <family val="2"/>
          </rPr>
          <t xml:space="preserve">Ist-Stunden
(wird automatisch berechnet)
Differenz zwischen Ende und Beginn der Arbeitszeit 
abzüglich Pause/n
zzgl. Zeitgutschrift für Abwesenheitszeiten
</t>
        </r>
      </text>
    </comment>
    <comment ref="J15" authorId="0" shapeId="0" xr:uid="{00000000-0006-0000-0800-000008000000}">
      <text>
        <r>
          <rPr>
            <b/>
            <sz val="8"/>
            <color indexed="81"/>
            <rFont val="Tahoma"/>
            <family val="2"/>
          </rPr>
          <t>Tagessaldo</t>
        </r>
      </text>
    </comment>
    <comment ref="K15" authorId="0" shapeId="0" xr:uid="{00000000-0006-0000-0800-000009000000}">
      <text>
        <r>
          <rPr>
            <b/>
            <sz val="8"/>
            <color indexed="81"/>
            <rFont val="Tahoma"/>
            <family val="2"/>
          </rPr>
          <t>Flexstunden = Summe der Tagessalden und Übertrag aus dem Vormonat</t>
        </r>
      </text>
    </comment>
  </commentList>
</comments>
</file>

<file path=xl/sharedStrings.xml><?xml version="1.0" encoding="utf-8"?>
<sst xmlns="http://schemas.openxmlformats.org/spreadsheetml/2006/main" count="547" uniqueCount="101">
  <si>
    <t>Tag</t>
  </si>
  <si>
    <t>Beginn</t>
  </si>
  <si>
    <t>Ende</t>
  </si>
  <si>
    <t xml:space="preserve">Name, Vorname: </t>
  </si>
  <si>
    <t>Bereich:</t>
  </si>
  <si>
    <t>Datum</t>
  </si>
  <si>
    <t>Unterschrift Arbeitnehmer/in</t>
  </si>
  <si>
    <t>Pause/n</t>
  </si>
  <si>
    <t>Beschäftigt als:</t>
  </si>
  <si>
    <t>SHK</t>
  </si>
  <si>
    <t>WHF</t>
  </si>
  <si>
    <t>WHK</t>
  </si>
  <si>
    <t>WOT</t>
  </si>
  <si>
    <t>Fachmentor/in</t>
  </si>
  <si>
    <t>wiss. Mitarbeiter/in</t>
  </si>
  <si>
    <t>Lehrkraft für bes. Aufgaben</t>
  </si>
  <si>
    <t>nichtwiss. Mitarbeiter/in</t>
  </si>
  <si>
    <t>maximale Arbeitszeit</t>
  </si>
  <si>
    <t>Art</t>
  </si>
  <si>
    <t>Bemerkung</t>
  </si>
  <si>
    <t>Bestätigung durch Bereich</t>
  </si>
  <si>
    <t>F</t>
  </si>
  <si>
    <t>Arbeitszeitkonto für den Monat:</t>
  </si>
  <si>
    <t>Januar</t>
  </si>
  <si>
    <t>Soll</t>
  </si>
  <si>
    <t>Montag</t>
  </si>
  <si>
    <t>Dienstag</t>
  </si>
  <si>
    <t>Mittwoch</t>
  </si>
  <si>
    <t>Donnerstag</t>
  </si>
  <si>
    <t>Freitag</t>
  </si>
  <si>
    <t>Parameter</t>
  </si>
  <si>
    <t>IST</t>
  </si>
  <si>
    <t>SOLL</t>
  </si>
  <si>
    <t>FLEX</t>
  </si>
  <si>
    <t>Ist</t>
  </si>
  <si>
    <t>Zeit</t>
  </si>
  <si>
    <t>K</t>
  </si>
  <si>
    <t>U</t>
  </si>
  <si>
    <t>SU</t>
  </si>
  <si>
    <t>UU</t>
  </si>
  <si>
    <t>SV</t>
  </si>
  <si>
    <t>Übertrag Vormonat:</t>
  </si>
  <si>
    <t>+ / - Tag</t>
  </si>
  <si>
    <t>Dezimalwerte</t>
  </si>
  <si>
    <t>hh,mm</t>
  </si>
  <si>
    <t>Dezimal</t>
  </si>
  <si>
    <t>Dezima</t>
  </si>
  <si>
    <t>Angaben im Dezimalformat</t>
  </si>
  <si>
    <t>Gesamt</t>
  </si>
  <si>
    <t>Flex Gesamt</t>
  </si>
  <si>
    <t>Flex Monat</t>
  </si>
  <si>
    <t>Vorgaben im Dezimalformat</t>
  </si>
  <si>
    <r>
      <rPr>
        <b/>
        <sz val="10"/>
        <color indexed="9"/>
        <rFont val="Calibri"/>
        <family val="2"/>
      </rPr>
      <t>Arbeitszeit</t>
    </r>
    <r>
      <rPr>
        <b/>
        <sz val="10"/>
        <color indexed="13"/>
        <rFont val="Calibri"/>
        <family val="2"/>
      </rPr>
      <t xml:space="preserve"> in </t>
    </r>
    <r>
      <rPr>
        <b/>
        <sz val="11"/>
        <color indexed="13"/>
        <rFont val="Calibri"/>
        <family val="2"/>
      </rPr>
      <t>hh,mm</t>
    </r>
  </si>
  <si>
    <t>Wechsel auf 35 h /Woche ab 26.01.</t>
  </si>
  <si>
    <t>Wöchentl. Arbeitszeit:</t>
  </si>
  <si>
    <t>April</t>
  </si>
  <si>
    <t>Mai</t>
  </si>
  <si>
    <t>Juni</t>
  </si>
  <si>
    <t>Juli</t>
  </si>
  <si>
    <t>August</t>
  </si>
  <si>
    <t>September</t>
  </si>
  <si>
    <t>SOLL pro Tag:</t>
  </si>
  <si>
    <t>5 Tage Woche</t>
  </si>
  <si>
    <t>individuell</t>
  </si>
  <si>
    <t>Summe</t>
  </si>
  <si>
    <t>Mustermann, Manfred</t>
  </si>
  <si>
    <t>Musterbereich</t>
  </si>
  <si>
    <t>Vorgaben "Art"</t>
  </si>
  <si>
    <t>Min / Max für Soll-Arbeitstage</t>
  </si>
  <si>
    <t>Minutenwerte</t>
  </si>
  <si>
    <t>Min / Max für wöchent. Arb.zeit</t>
  </si>
  <si>
    <t>Stefan Hein</t>
  </si>
  <si>
    <t>FernUniversität in Hagen</t>
  </si>
  <si>
    <t>Stellv. Abteilungsleiter</t>
  </si>
  <si>
    <t>Universitätsstr. 47</t>
  </si>
  <si>
    <t>58097 Hagen</t>
  </si>
  <si>
    <t>Dezernat 3.1 - Tarifpersonal und nebenb.Besch.</t>
  </si>
  <si>
    <t>Diese Datei wurde erstellt im April 2015 von:</t>
  </si>
  <si>
    <t>letzte Änderung:</t>
  </si>
  <si>
    <t>gültig ab:</t>
  </si>
  <si>
    <t>(nur bei Stundenänderung oder Änderung der Arbeitstage innerhalb des Monats auszufüllen)</t>
  </si>
  <si>
    <t>Wöchentl. Arbeitszeit NEU:</t>
  </si>
  <si>
    <t>SOLL pro Tag NEU:</t>
  </si>
  <si>
    <t>Musterhiwi, Paula</t>
  </si>
  <si>
    <t>Arbeitszeit in hh,mm</t>
  </si>
  <si>
    <t>Wenn eine Zelle einen roten Hintergrund hat, liegt ein Fehler vor:</t>
  </si>
  <si>
    <t>weniger als 30 Min Pause bei mehr als 6 Stunden Arbeit.</t>
  </si>
  <si>
    <t>weniger als 45 Minuten Pause bei mehr als 9 Stunden Arbeit</t>
  </si>
  <si>
    <t>mehr als 10 Stunden tägliche Arbeitszeit</t>
  </si>
  <si>
    <t>trotz Feiertag/Krank/Urlaub Arbeitszeit eingetragen</t>
  </si>
  <si>
    <t xml:space="preserve">In der Spalte "Art": </t>
  </si>
  <si>
    <t>In der Spalte "Pause":</t>
  </si>
  <si>
    <t>In der Spalte "Ist":</t>
  </si>
  <si>
    <t>In der Spalte "Zeit"</t>
  </si>
  <si>
    <t>In der Spalte "Art" steht "SU", aber "Zeit" ist leer</t>
  </si>
  <si>
    <t>Feiertag (Himmelfahrt)</t>
  </si>
  <si>
    <t>Feiertag (Fronleichnam)</t>
  </si>
  <si>
    <t>Feiertag (Pfingsten)</t>
  </si>
  <si>
    <t>SHK / WHF</t>
  </si>
  <si>
    <t>Fakultät für Mathematik (2027)</t>
  </si>
  <si>
    <t>(Feiertag (1. Mai))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</si>
</sst>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d\,\ dd;;"/>
    <numFmt numFmtId="165" formatCode="##&quot;:&quot;##"/>
    <numFmt numFmtId="166" formatCode="h:mm;@"/>
    <numFmt numFmtId="167" formatCode="[$-407]d/\ mmm/\ yy;@"/>
    <numFmt numFmtId="168" formatCode="[h]:mm"/>
    <numFmt numFmtId="169" formatCode="0.0000"/>
    <numFmt numFmtId="170" formatCode="0.0000000"/>
    <numFmt numFmtId="171" formatCode="0.000"/>
  </numFmts>
  <fonts count="91">
    <font>
      <sz val="11"/>
      <color theme="1"/>
      <name val="Frutiger LT Com 45 Light"/>
      <family val="2"/>
    </font>
    <font>
      <sz val="9"/>
      <name val="Segoe UI Light"/>
      <family val="2"/>
    </font>
    <font>
      <sz val="8"/>
      <name val="Segoe UI Light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6"/>
      <name val="Arial"/>
      <family val="2"/>
    </font>
    <font>
      <b/>
      <sz val="11"/>
      <color indexed="13"/>
      <name val="Calibri"/>
      <family val="2"/>
    </font>
    <font>
      <b/>
      <sz val="10"/>
      <color indexed="9"/>
      <name val="Calibri"/>
      <family val="2"/>
    </font>
    <font>
      <b/>
      <sz val="10"/>
      <color indexed="13"/>
      <name val="Calibri"/>
      <family val="2"/>
    </font>
    <font>
      <sz val="11"/>
      <name val="Frutiger LT Com 45 Light"/>
      <family val="2"/>
    </font>
    <font>
      <sz val="10"/>
      <name val="Frutiger LT Com 45 Light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Frutiger LT Com 45 Light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5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</font>
    <font>
      <sz val="9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6"/>
      <color theme="0"/>
      <name val="Arial"/>
      <family val="2"/>
    </font>
    <font>
      <sz val="9"/>
      <color theme="0"/>
      <name val="Calibri"/>
      <family val="2"/>
      <scheme val="minor"/>
    </font>
    <font>
      <sz val="9"/>
      <color theme="0"/>
      <name val="Segoe UI Light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8"/>
      <name val="Frutiger LT Com 45 Light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8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u/>
      <sz val="8"/>
      <color theme="0"/>
      <name val="Arial"/>
      <family val="2"/>
    </font>
    <font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 tint="-0.34998626667073579"/>
      <name val="Arial"/>
      <family val="2"/>
    </font>
    <font>
      <b/>
      <sz val="8"/>
      <name val="Arial"/>
      <family val="2"/>
    </font>
    <font>
      <b/>
      <sz val="8"/>
      <color theme="0" tint="-0.3499862666707357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theme="5" tint="-0.249977111117893"/>
      <name val="Arial"/>
      <family val="2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Frutiger LT Com 45 Light"/>
    </font>
    <font>
      <b/>
      <i/>
      <sz val="10"/>
      <color theme="1"/>
      <name val="Arial"/>
      <family val="2"/>
    </font>
    <font>
      <i/>
      <sz val="10"/>
      <color theme="0"/>
      <name val="Arial"/>
      <family val="2"/>
    </font>
    <font>
      <b/>
      <sz val="11"/>
      <name val="Frutiger LT Com 45 Light"/>
    </font>
    <font>
      <b/>
      <sz val="8"/>
      <color rgb="FF00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7C8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4" fillId="3" borderId="0" xfId="0" applyFont="1" applyFill="1"/>
    <xf numFmtId="0" fontId="15" fillId="3" borderId="0" xfId="0" applyFont="1" applyFill="1" applyAlignment="1">
      <alignment horizontal="center"/>
    </xf>
    <xf numFmtId="0" fontId="16" fillId="3" borderId="1" xfId="0" applyFont="1" applyFill="1" applyBorder="1"/>
    <xf numFmtId="0" fontId="17" fillId="3" borderId="0" xfId="0" applyFont="1" applyFill="1" applyAlignment="1">
      <alignment horizontal="center" vertical="top"/>
    </xf>
    <xf numFmtId="0" fontId="17" fillId="3" borderId="3" xfId="0" applyFont="1" applyFill="1" applyBorder="1" applyAlignment="1">
      <alignment horizontal="center" vertical="top"/>
    </xf>
    <xf numFmtId="0" fontId="17" fillId="3" borderId="5" xfId="0" applyFont="1" applyFill="1" applyBorder="1" applyAlignment="1">
      <alignment horizontal="center" vertical="top"/>
    </xf>
    <xf numFmtId="0" fontId="15" fillId="3" borderId="6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left" vertical="center"/>
    </xf>
    <xf numFmtId="0" fontId="18" fillId="3" borderId="0" xfId="0" applyFont="1" applyFill="1" applyAlignment="1">
      <alignment vertical="center"/>
    </xf>
    <xf numFmtId="0" fontId="16" fillId="3" borderId="0" xfId="0" applyFont="1" applyFill="1"/>
    <xf numFmtId="0" fontId="16" fillId="3" borderId="8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16" fillId="3" borderId="7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20" fillId="3" borderId="8" xfId="0" applyFont="1" applyFill="1" applyBorder="1"/>
    <xf numFmtId="0" fontId="20" fillId="3" borderId="0" xfId="0" applyFont="1" applyFill="1"/>
    <xf numFmtId="0" fontId="18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center" vertical="center"/>
    </xf>
    <xf numFmtId="169" fontId="20" fillId="3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right"/>
    </xf>
    <xf numFmtId="0" fontId="20" fillId="3" borderId="4" xfId="0" applyFont="1" applyFill="1" applyBorder="1"/>
    <xf numFmtId="14" fontId="14" fillId="3" borderId="0" xfId="0" applyNumberFormat="1" applyFont="1" applyFill="1"/>
    <xf numFmtId="14" fontId="21" fillId="3" borderId="0" xfId="0" applyNumberFormat="1" applyFont="1" applyFill="1"/>
    <xf numFmtId="0" fontId="22" fillId="3" borderId="0" xfId="0" applyFont="1" applyFill="1"/>
    <xf numFmtId="14" fontId="23" fillId="3" borderId="0" xfId="0" applyNumberFormat="1" applyFont="1" applyFill="1"/>
    <xf numFmtId="0" fontId="24" fillId="3" borderId="0" xfId="0" applyFont="1" applyFill="1"/>
    <xf numFmtId="0" fontId="25" fillId="3" borderId="0" xfId="0" applyFont="1" applyFill="1"/>
    <xf numFmtId="164" fontId="26" fillId="3" borderId="9" xfId="0" applyNumberFormat="1" applyFont="1" applyFill="1" applyBorder="1" applyAlignment="1">
      <alignment horizontal="center" vertical="center"/>
    </xf>
    <xf numFmtId="168" fontId="26" fillId="3" borderId="10" xfId="0" applyNumberFormat="1" applyFont="1" applyFill="1" applyBorder="1" applyAlignment="1" applyProtection="1">
      <alignment horizontal="center" vertical="center"/>
      <protection locked="0"/>
    </xf>
    <xf numFmtId="2" fontId="26" fillId="3" borderId="10" xfId="0" applyNumberFormat="1" applyFont="1" applyFill="1" applyBorder="1" applyAlignment="1" applyProtection="1">
      <alignment horizontal="center" vertical="center"/>
      <protection locked="0"/>
    </xf>
    <xf numFmtId="2" fontId="26" fillId="3" borderId="10" xfId="0" applyNumberFormat="1" applyFont="1" applyFill="1" applyBorder="1" applyAlignment="1">
      <alignment horizontal="center" vertical="center"/>
    </xf>
    <xf numFmtId="2" fontId="27" fillId="3" borderId="11" xfId="0" applyNumberFormat="1" applyFont="1" applyFill="1" applyBorder="1" applyAlignment="1" applyProtection="1">
      <alignment horizontal="center" vertical="center"/>
      <protection locked="0"/>
    </xf>
    <xf numFmtId="2" fontId="26" fillId="3" borderId="11" xfId="0" applyNumberFormat="1" applyFont="1" applyFill="1" applyBorder="1" applyAlignment="1">
      <alignment horizontal="center" vertical="center"/>
    </xf>
    <xf numFmtId="2" fontId="26" fillId="3" borderId="12" xfId="0" applyNumberFormat="1" applyFont="1" applyFill="1" applyBorder="1" applyAlignment="1">
      <alignment horizontal="center" vertical="center"/>
    </xf>
    <xf numFmtId="164" fontId="26" fillId="3" borderId="13" xfId="0" applyNumberFormat="1" applyFont="1" applyFill="1" applyBorder="1" applyAlignment="1">
      <alignment horizontal="center" vertical="center"/>
    </xf>
    <xf numFmtId="168" fontId="26" fillId="3" borderId="14" xfId="0" applyNumberFormat="1" applyFont="1" applyFill="1" applyBorder="1" applyAlignment="1" applyProtection="1">
      <alignment horizontal="center" vertical="center"/>
      <protection locked="0"/>
    </xf>
    <xf numFmtId="2" fontId="26" fillId="3" borderId="14" xfId="0" applyNumberFormat="1" applyFont="1" applyFill="1" applyBorder="1" applyAlignment="1" applyProtection="1">
      <alignment horizontal="center" vertical="center"/>
      <protection locked="0"/>
    </xf>
    <xf numFmtId="2" fontId="26" fillId="3" borderId="14" xfId="0" applyNumberFormat="1" applyFont="1" applyFill="1" applyBorder="1" applyAlignment="1">
      <alignment horizontal="center" vertical="center"/>
    </xf>
    <xf numFmtId="169" fontId="5" fillId="3" borderId="0" xfId="0" applyNumberFormat="1" applyFont="1" applyFill="1" applyAlignment="1">
      <alignment horizontal="left" vertical="center"/>
    </xf>
    <xf numFmtId="164" fontId="26" fillId="3" borderId="15" xfId="0" applyNumberFormat="1" applyFont="1" applyFill="1" applyBorder="1" applyAlignment="1">
      <alignment horizontal="center" vertical="center"/>
    </xf>
    <xf numFmtId="168" fontId="26" fillId="3" borderId="16" xfId="0" applyNumberFormat="1" applyFont="1" applyFill="1" applyBorder="1" applyAlignment="1" applyProtection="1">
      <alignment horizontal="center" vertical="center"/>
      <protection locked="0"/>
    </xf>
    <xf numFmtId="2" fontId="26" fillId="3" borderId="16" xfId="0" applyNumberFormat="1" applyFont="1" applyFill="1" applyBorder="1" applyAlignment="1" applyProtection="1">
      <alignment horizontal="center" vertical="center"/>
      <protection locked="0"/>
    </xf>
    <xf numFmtId="2" fontId="26" fillId="3" borderId="16" xfId="0" applyNumberFormat="1" applyFont="1" applyFill="1" applyBorder="1" applyAlignment="1">
      <alignment horizontal="center" vertical="center"/>
    </xf>
    <xf numFmtId="2" fontId="27" fillId="3" borderId="17" xfId="0" applyNumberFormat="1" applyFont="1" applyFill="1" applyBorder="1" applyAlignment="1" applyProtection="1">
      <alignment horizontal="center" vertical="center"/>
      <protection locked="0"/>
    </xf>
    <xf numFmtId="2" fontId="26" fillId="3" borderId="17" xfId="0" applyNumberFormat="1" applyFont="1" applyFill="1" applyBorder="1" applyAlignment="1">
      <alignment horizontal="center" vertical="center"/>
    </xf>
    <xf numFmtId="2" fontId="26" fillId="3" borderId="18" xfId="0" applyNumberFormat="1" applyFont="1" applyFill="1" applyBorder="1" applyAlignment="1">
      <alignment horizontal="center" vertical="center"/>
    </xf>
    <xf numFmtId="2" fontId="28" fillId="3" borderId="19" xfId="0" applyNumberFormat="1" applyFont="1" applyFill="1" applyBorder="1" applyAlignment="1">
      <alignment horizontal="center" vertical="center"/>
    </xf>
    <xf numFmtId="168" fontId="26" fillId="3" borderId="20" xfId="0" applyNumberFormat="1" applyFont="1" applyFill="1" applyBorder="1" applyAlignment="1">
      <alignment horizontal="center" vertical="center"/>
    </xf>
    <xf numFmtId="2" fontId="26" fillId="3" borderId="20" xfId="0" applyNumberFormat="1" applyFont="1" applyFill="1" applyBorder="1" applyAlignment="1">
      <alignment horizontal="center" vertical="center"/>
    </xf>
    <xf numFmtId="2" fontId="27" fillId="3" borderId="20" xfId="0" applyNumberFormat="1" applyFont="1" applyFill="1" applyBorder="1" applyAlignment="1">
      <alignment horizontal="center" vertical="center"/>
    </xf>
    <xf numFmtId="167" fontId="26" fillId="3" borderId="20" xfId="0" applyNumberFormat="1" applyFont="1" applyFill="1" applyBorder="1" applyAlignment="1">
      <alignment horizontal="center" vertical="center"/>
    </xf>
    <xf numFmtId="170" fontId="5" fillId="3" borderId="21" xfId="0" applyNumberFormat="1" applyFont="1" applyFill="1" applyBorder="1"/>
    <xf numFmtId="170" fontId="5" fillId="3" borderId="0" xfId="0" applyNumberFormat="1" applyFont="1" applyFill="1"/>
    <xf numFmtId="0" fontId="16" fillId="3" borderId="2" xfId="0" applyFont="1" applyFill="1" applyBorder="1"/>
    <xf numFmtId="2" fontId="29" fillId="3" borderId="1" xfId="0" applyNumberFormat="1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right" vertical="center"/>
    </xf>
    <xf numFmtId="2" fontId="28" fillId="3" borderId="1" xfId="0" applyNumberFormat="1" applyFont="1" applyFill="1" applyBorder="1" applyAlignment="1">
      <alignment horizontal="center" vertical="center"/>
    </xf>
    <xf numFmtId="1" fontId="29" fillId="3" borderId="1" xfId="0" applyNumberFormat="1" applyFont="1" applyFill="1" applyBorder="1" applyAlignment="1">
      <alignment horizontal="center" vertical="center"/>
    </xf>
    <xf numFmtId="165" fontId="28" fillId="3" borderId="1" xfId="0" applyNumberFormat="1" applyFont="1" applyFill="1" applyBorder="1" applyAlignment="1">
      <alignment vertical="center"/>
    </xf>
    <xf numFmtId="2" fontId="20" fillId="3" borderId="4" xfId="0" applyNumberFormat="1" applyFont="1" applyFill="1" applyBorder="1"/>
    <xf numFmtId="2" fontId="20" fillId="3" borderId="0" xfId="0" applyNumberFormat="1" applyFont="1" applyFill="1"/>
    <xf numFmtId="0" fontId="30" fillId="3" borderId="0" xfId="0" applyFont="1" applyFill="1"/>
    <xf numFmtId="169" fontId="31" fillId="3" borderId="0" xfId="0" applyNumberFormat="1" applyFont="1" applyFill="1" applyAlignment="1">
      <alignment horizontal="center"/>
    </xf>
    <xf numFmtId="0" fontId="26" fillId="3" borderId="0" xfId="0" applyFont="1" applyFill="1"/>
    <xf numFmtId="168" fontId="26" fillId="3" borderId="0" xfId="0" applyNumberFormat="1" applyFont="1" applyFill="1" applyAlignment="1">
      <alignment horizontal="center"/>
    </xf>
    <xf numFmtId="169" fontId="26" fillId="3" borderId="0" xfId="0" applyNumberFormat="1" applyFont="1" applyFill="1" applyAlignment="1">
      <alignment horizontal="center"/>
    </xf>
    <xf numFmtId="0" fontId="32" fillId="3" borderId="0" xfId="0" applyFont="1" applyFill="1"/>
    <xf numFmtId="0" fontId="1" fillId="3" borderId="0" xfId="0" applyFont="1" applyFill="1" applyAlignment="1">
      <alignment vertical="center"/>
    </xf>
    <xf numFmtId="0" fontId="25" fillId="3" borderId="1" xfId="0" applyFont="1" applyFill="1" applyBorder="1"/>
    <xf numFmtId="0" fontId="20" fillId="3" borderId="1" xfId="0" applyFont="1" applyFill="1" applyBorder="1"/>
    <xf numFmtId="0" fontId="26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/>
    </xf>
    <xf numFmtId="0" fontId="21" fillId="3" borderId="0" xfId="0" applyFont="1" applyFill="1"/>
    <xf numFmtId="0" fontId="14" fillId="3" borderId="0" xfId="0" applyFont="1" applyFill="1" applyAlignment="1">
      <alignment horizontal="center"/>
    </xf>
    <xf numFmtId="0" fontId="14" fillId="3" borderId="0" xfId="0" quotePrefix="1" applyFont="1" applyFill="1" applyAlignment="1">
      <alignment horizontal="center"/>
    </xf>
    <xf numFmtId="0" fontId="14" fillId="3" borderId="0" xfId="0" applyFont="1" applyFill="1" applyAlignment="1">
      <alignment horizontal="right"/>
    </xf>
    <xf numFmtId="169" fontId="14" fillId="3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169" fontId="14" fillId="3" borderId="44" xfId="0" applyNumberFormat="1" applyFont="1" applyFill="1" applyBorder="1" applyAlignment="1">
      <alignment horizontal="right"/>
    </xf>
    <xf numFmtId="170" fontId="34" fillId="3" borderId="0" xfId="0" applyNumberFormat="1" applyFont="1" applyFill="1"/>
    <xf numFmtId="169" fontId="14" fillId="3" borderId="0" xfId="0" applyNumberFormat="1" applyFont="1" applyFill="1"/>
    <xf numFmtId="168" fontId="14" fillId="3" borderId="0" xfId="0" applyNumberFormat="1" applyFont="1" applyFill="1" applyAlignment="1">
      <alignment horizontal="right"/>
    </xf>
    <xf numFmtId="2" fontId="14" fillId="3" borderId="0" xfId="0" applyNumberFormat="1" applyFont="1" applyFill="1"/>
    <xf numFmtId="0" fontId="35" fillId="3" borderId="0" xfId="0" applyFont="1" applyFill="1"/>
    <xf numFmtId="0" fontId="36" fillId="3" borderId="0" xfId="0" applyFont="1" applyFill="1" applyAlignment="1">
      <alignment vertical="center"/>
    </xf>
    <xf numFmtId="0" fontId="16" fillId="4" borderId="22" xfId="0" applyFont="1" applyFill="1" applyBorder="1" applyAlignment="1" applyProtection="1">
      <alignment horizontal="center" vertical="center"/>
      <protection locked="0"/>
    </xf>
    <xf numFmtId="169" fontId="20" fillId="4" borderId="22" xfId="0" applyNumberFormat="1" applyFont="1" applyFill="1" applyBorder="1" applyAlignment="1" applyProtection="1">
      <alignment horizontal="center" vertical="center"/>
      <protection locked="0"/>
    </xf>
    <xf numFmtId="2" fontId="16" fillId="4" borderId="22" xfId="0" applyNumberFormat="1" applyFont="1" applyFill="1" applyBorder="1" applyAlignment="1" applyProtection="1">
      <alignment horizontal="center" vertical="center"/>
      <protection locked="0"/>
    </xf>
    <xf numFmtId="0" fontId="32" fillId="5" borderId="22" xfId="0" applyFont="1" applyFill="1" applyBorder="1" applyAlignment="1">
      <alignment horizontal="center" vertical="center"/>
    </xf>
    <xf numFmtId="169" fontId="37" fillId="5" borderId="22" xfId="0" applyNumberFormat="1" applyFont="1" applyFill="1" applyBorder="1" applyAlignment="1">
      <alignment horizontal="center" vertical="center"/>
    </xf>
    <xf numFmtId="171" fontId="37" fillId="5" borderId="22" xfId="0" applyNumberFormat="1" applyFont="1" applyFill="1" applyBorder="1" applyAlignment="1">
      <alignment horizontal="center" vertical="center"/>
    </xf>
    <xf numFmtId="169" fontId="37" fillId="0" borderId="0" xfId="0" applyNumberFormat="1" applyFont="1" applyAlignment="1">
      <alignment horizontal="center"/>
    </xf>
    <xf numFmtId="169" fontId="22" fillId="0" borderId="23" xfId="0" applyNumberFormat="1" applyFont="1" applyBorder="1" applyAlignment="1">
      <alignment horizontal="center" vertical="center"/>
    </xf>
    <xf numFmtId="169" fontId="22" fillId="0" borderId="24" xfId="0" applyNumberFormat="1" applyFont="1" applyBorder="1" applyAlignment="1">
      <alignment horizontal="center" vertical="center"/>
    </xf>
    <xf numFmtId="169" fontId="22" fillId="0" borderId="25" xfId="0" applyNumberFormat="1" applyFont="1" applyBorder="1" applyAlignment="1">
      <alignment horizontal="center" vertical="center"/>
    </xf>
    <xf numFmtId="169" fontId="19" fillId="4" borderId="26" xfId="0" applyNumberFormat="1" applyFont="1" applyFill="1" applyBorder="1" applyAlignment="1" applyProtection="1">
      <alignment horizontal="center" vertical="center"/>
      <protection locked="0"/>
    </xf>
    <xf numFmtId="169" fontId="19" fillId="4" borderId="27" xfId="0" applyNumberFormat="1" applyFont="1" applyFill="1" applyBorder="1" applyAlignment="1" applyProtection="1">
      <alignment horizontal="center" vertical="center"/>
      <protection locked="0"/>
    </xf>
    <xf numFmtId="169" fontId="19" fillId="4" borderId="28" xfId="0" applyNumberFormat="1" applyFont="1" applyFill="1" applyBorder="1" applyAlignment="1" applyProtection="1">
      <alignment horizontal="center" vertical="center"/>
      <protection locked="0"/>
    </xf>
    <xf numFmtId="0" fontId="15" fillId="3" borderId="2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169" fontId="22" fillId="3" borderId="1" xfId="0" applyNumberFormat="1" applyFont="1" applyFill="1" applyBorder="1" applyAlignment="1">
      <alignment vertical="center"/>
    </xf>
    <xf numFmtId="0" fontId="22" fillId="3" borderId="1" xfId="0" applyFont="1" applyFill="1" applyBorder="1" applyAlignment="1">
      <alignment horizontal="center" vertical="center"/>
    </xf>
    <xf numFmtId="169" fontId="26" fillId="3" borderId="22" xfId="0" applyNumberFormat="1" applyFont="1" applyFill="1" applyBorder="1" applyAlignment="1">
      <alignment horizontal="center" vertical="center"/>
    </xf>
    <xf numFmtId="0" fontId="38" fillId="3" borderId="0" xfId="0" applyFont="1" applyFill="1"/>
    <xf numFmtId="0" fontId="11" fillId="3" borderId="0" xfId="0" applyFont="1" applyFill="1"/>
    <xf numFmtId="169" fontId="34" fillId="3" borderId="0" xfId="0" applyNumberFormat="1" applyFont="1" applyFill="1" applyAlignment="1">
      <alignment horizontal="left" vertical="center"/>
    </xf>
    <xf numFmtId="0" fontId="39" fillId="4" borderId="0" xfId="0" applyFont="1" applyFill="1" applyAlignment="1" applyProtection="1">
      <alignment horizontal="center" vertical="center"/>
      <protection locked="0"/>
    </xf>
    <xf numFmtId="0" fontId="19" fillId="3" borderId="0" xfId="0" applyFont="1" applyFill="1" applyAlignment="1">
      <alignment horizontal="left" vertical="center"/>
    </xf>
    <xf numFmtId="2" fontId="28" fillId="6" borderId="1" xfId="0" applyNumberFormat="1" applyFont="1" applyFill="1" applyBorder="1" applyAlignment="1">
      <alignment horizontal="center" vertical="center"/>
    </xf>
    <xf numFmtId="169" fontId="37" fillId="3" borderId="1" xfId="0" quotePrefix="1" applyNumberFormat="1" applyFont="1" applyFill="1" applyBorder="1" applyAlignment="1" applyProtection="1">
      <alignment horizontal="left" vertical="center"/>
      <protection hidden="1"/>
    </xf>
    <xf numFmtId="2" fontId="16" fillId="0" borderId="0" xfId="0" applyNumberFormat="1" applyFont="1" applyAlignment="1">
      <alignment horizontal="center" vertical="center"/>
    </xf>
    <xf numFmtId="0" fontId="0" fillId="3" borderId="0" xfId="0" applyFill="1"/>
    <xf numFmtId="0" fontId="16" fillId="7" borderId="0" xfId="0" applyFont="1" applyFill="1"/>
    <xf numFmtId="0" fontId="15" fillId="7" borderId="0" xfId="0" applyFont="1" applyFill="1" applyAlignment="1">
      <alignment horizontal="center"/>
    </xf>
    <xf numFmtId="0" fontId="20" fillId="0" borderId="0" xfId="0" applyFont="1"/>
    <xf numFmtId="0" fontId="9" fillId="0" borderId="0" xfId="0" applyFont="1"/>
    <xf numFmtId="0" fontId="22" fillId="0" borderId="0" xfId="0" applyFont="1"/>
    <xf numFmtId="0" fontId="10" fillId="0" borderId="0" xfId="0" applyFont="1"/>
    <xf numFmtId="2" fontId="20" fillId="0" borderId="0" xfId="0" applyNumberFormat="1" applyFont="1"/>
    <xf numFmtId="166" fontId="20" fillId="0" borderId="0" xfId="0" applyNumberFormat="1" applyFont="1"/>
    <xf numFmtId="0" fontId="20" fillId="0" borderId="29" xfId="0" applyFont="1" applyBorder="1"/>
    <xf numFmtId="0" fontId="20" fillId="0" borderId="30" xfId="0" applyFont="1" applyBorder="1"/>
    <xf numFmtId="0" fontId="20" fillId="0" borderId="31" xfId="0" applyFont="1" applyBorder="1"/>
    <xf numFmtId="0" fontId="16" fillId="0" borderId="0" xfId="0" applyFont="1"/>
    <xf numFmtId="0" fontId="16" fillId="0" borderId="31" xfId="0" applyFont="1" applyBorder="1"/>
    <xf numFmtId="0" fontId="20" fillId="0" borderId="3" xfId="0" applyFont="1" applyBorder="1"/>
    <xf numFmtId="0" fontId="20" fillId="0" borderId="6" xfId="0" applyFont="1" applyBorder="1"/>
    <xf numFmtId="0" fontId="20" fillId="0" borderId="7" xfId="0" applyFont="1" applyBorder="1"/>
    <xf numFmtId="2" fontId="20" fillId="0" borderId="8" xfId="0" applyNumberFormat="1" applyFont="1" applyBorder="1"/>
    <xf numFmtId="0" fontId="20" fillId="0" borderId="2" xfId="0" applyFont="1" applyBorder="1"/>
    <xf numFmtId="2" fontId="20" fillId="0" borderId="4" xfId="0" applyNumberFormat="1" applyFont="1" applyBorder="1"/>
    <xf numFmtId="0" fontId="40" fillId="3" borderId="0" xfId="0" applyFont="1" applyFill="1"/>
    <xf numFmtId="0" fontId="41" fillId="3" borderId="0" xfId="0" applyFont="1" applyFill="1"/>
    <xf numFmtId="0" fontId="36" fillId="3" borderId="0" xfId="0" applyFont="1" applyFill="1"/>
    <xf numFmtId="0" fontId="25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25" fillId="0" borderId="0" xfId="0" applyFont="1"/>
    <xf numFmtId="14" fontId="25" fillId="3" borderId="0" xfId="0" applyNumberFormat="1" applyFont="1" applyFill="1" applyAlignment="1">
      <alignment horizontal="left"/>
    </xf>
    <xf numFmtId="0" fontId="44" fillId="3" borderId="0" xfId="0" applyFont="1" applyFill="1"/>
    <xf numFmtId="0" fontId="45" fillId="3" borderId="0" xfId="0" applyFont="1" applyFill="1"/>
    <xf numFmtId="0" fontId="46" fillId="3" borderId="0" xfId="0" applyFont="1" applyFill="1" applyAlignment="1">
      <alignment horizontal="center"/>
    </xf>
    <xf numFmtId="0" fontId="47" fillId="3" borderId="0" xfId="0" applyFont="1" applyFill="1" applyAlignment="1">
      <alignment horizontal="center"/>
    </xf>
    <xf numFmtId="0" fontId="48" fillId="0" borderId="0" xfId="0" applyFont="1"/>
    <xf numFmtId="0" fontId="45" fillId="0" borderId="0" xfId="0" applyFont="1"/>
    <xf numFmtId="0" fontId="49" fillId="4" borderId="0" xfId="0" applyFont="1" applyFill="1" applyAlignment="1" applyProtection="1">
      <alignment horizontal="center" vertical="center"/>
      <protection locked="0"/>
    </xf>
    <xf numFmtId="0" fontId="45" fillId="7" borderId="0" xfId="0" applyFont="1" applyFill="1"/>
    <xf numFmtId="0" fontId="46" fillId="7" borderId="0" xfId="0" applyFont="1" applyFill="1" applyAlignment="1">
      <alignment horizontal="center"/>
    </xf>
    <xf numFmtId="0" fontId="50" fillId="3" borderId="0" xfId="0" applyFont="1" applyFill="1" applyAlignment="1">
      <alignment horizontal="center" vertical="top"/>
    </xf>
    <xf numFmtId="0" fontId="50" fillId="3" borderId="3" xfId="0" applyFont="1" applyFill="1" applyBorder="1" applyAlignment="1">
      <alignment horizontal="center" vertical="top"/>
    </xf>
    <xf numFmtId="0" fontId="50" fillId="3" borderId="5" xfId="0" applyFont="1" applyFill="1" applyBorder="1" applyAlignment="1">
      <alignment horizontal="center" vertical="top"/>
    </xf>
    <xf numFmtId="0" fontId="46" fillId="3" borderId="6" xfId="0" applyFont="1" applyFill="1" applyBorder="1" applyAlignment="1">
      <alignment horizontal="center"/>
    </xf>
    <xf numFmtId="0" fontId="45" fillId="3" borderId="7" xfId="0" applyFont="1" applyFill="1" applyBorder="1"/>
    <xf numFmtId="0" fontId="51" fillId="3" borderId="0" xfId="0" applyFont="1" applyFill="1" applyAlignment="1">
      <alignment horizontal="left" vertical="center"/>
    </xf>
    <xf numFmtId="0" fontId="51" fillId="3" borderId="0" xfId="0" applyFont="1" applyFill="1" applyAlignment="1">
      <alignment vertical="center"/>
    </xf>
    <xf numFmtId="0" fontId="45" fillId="3" borderId="8" xfId="0" applyFont="1" applyFill="1" applyBorder="1" applyAlignment="1">
      <alignment horizontal="center"/>
    </xf>
    <xf numFmtId="0" fontId="45" fillId="3" borderId="0" xfId="0" applyFont="1" applyFill="1" applyAlignment="1">
      <alignment horizontal="center"/>
    </xf>
    <xf numFmtId="0" fontId="44" fillId="3" borderId="0" xfId="0" applyFont="1" applyFill="1" applyAlignment="1">
      <alignment horizontal="center"/>
    </xf>
    <xf numFmtId="0" fontId="45" fillId="3" borderId="7" xfId="0" applyFont="1" applyFill="1" applyBorder="1" applyAlignment="1">
      <alignment horizontal="left" vertical="center"/>
    </xf>
    <xf numFmtId="0" fontId="45" fillId="3" borderId="0" xfId="0" applyFont="1" applyFill="1" applyAlignment="1">
      <alignment horizontal="left" vertical="center"/>
    </xf>
    <xf numFmtId="0" fontId="52" fillId="3" borderId="0" xfId="0" applyFont="1" applyFill="1" applyAlignment="1">
      <alignment vertical="center"/>
    </xf>
    <xf numFmtId="0" fontId="48" fillId="3" borderId="8" xfId="0" applyFont="1" applyFill="1" applyBorder="1"/>
    <xf numFmtId="0" fontId="48" fillId="3" borderId="0" xfId="0" applyFont="1" applyFill="1"/>
    <xf numFmtId="0" fontId="51" fillId="3" borderId="7" xfId="0" applyFont="1" applyFill="1" applyBorder="1" applyAlignment="1">
      <alignment horizontal="left" vertical="center"/>
    </xf>
    <xf numFmtId="0" fontId="52" fillId="3" borderId="0" xfId="0" applyFont="1" applyFill="1" applyAlignment="1">
      <alignment horizontal="center" vertical="center"/>
    </xf>
    <xf numFmtId="0" fontId="45" fillId="3" borderId="3" xfId="0" applyFont="1" applyFill="1" applyBorder="1"/>
    <xf numFmtId="0" fontId="45" fillId="3" borderId="5" xfId="0" applyFont="1" applyFill="1" applyBorder="1"/>
    <xf numFmtId="0" fontId="53" fillId="3" borderId="22" xfId="0" applyFont="1" applyFill="1" applyBorder="1" applyAlignment="1">
      <alignment horizontal="center" vertical="center"/>
    </xf>
    <xf numFmtId="169" fontId="54" fillId="3" borderId="22" xfId="0" applyNumberFormat="1" applyFont="1" applyFill="1" applyBorder="1" applyAlignment="1">
      <alignment horizontal="center" vertical="center"/>
    </xf>
    <xf numFmtId="171" fontId="54" fillId="3" borderId="22" xfId="0" applyNumberFormat="1" applyFont="1" applyFill="1" applyBorder="1" applyAlignment="1">
      <alignment horizontal="center" vertical="center"/>
    </xf>
    <xf numFmtId="0" fontId="45" fillId="3" borderId="6" xfId="0" applyFont="1" applyFill="1" applyBorder="1" applyAlignment="1">
      <alignment horizontal="right"/>
    </xf>
    <xf numFmtId="169" fontId="52" fillId="3" borderId="0" xfId="0" applyNumberFormat="1" applyFont="1" applyFill="1" applyAlignment="1">
      <alignment horizontal="center" vertical="center"/>
    </xf>
    <xf numFmtId="0" fontId="45" fillId="3" borderId="0" xfId="0" applyFont="1" applyFill="1" applyAlignment="1">
      <alignment vertical="center"/>
    </xf>
    <xf numFmtId="0" fontId="45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right" vertical="center"/>
    </xf>
    <xf numFmtId="169" fontId="56" fillId="3" borderId="23" xfId="0" applyNumberFormat="1" applyFont="1" applyFill="1" applyBorder="1" applyAlignment="1">
      <alignment horizontal="center" vertical="center"/>
    </xf>
    <xf numFmtId="169" fontId="56" fillId="3" borderId="24" xfId="0" applyNumberFormat="1" applyFont="1" applyFill="1" applyBorder="1" applyAlignment="1">
      <alignment horizontal="center" vertical="center"/>
    </xf>
    <xf numFmtId="169" fontId="56" fillId="3" borderId="25" xfId="0" applyNumberFormat="1" applyFont="1" applyFill="1" applyBorder="1" applyAlignment="1">
      <alignment horizontal="center" vertical="center"/>
    </xf>
    <xf numFmtId="169" fontId="54" fillId="3" borderId="8" xfId="0" applyNumberFormat="1" applyFont="1" applyFill="1" applyBorder="1" applyAlignment="1">
      <alignment horizontal="center"/>
    </xf>
    <xf numFmtId="0" fontId="45" fillId="3" borderId="2" xfId="0" applyFont="1" applyFill="1" applyBorder="1"/>
    <xf numFmtId="169" fontId="57" fillId="3" borderId="1" xfId="0" applyNumberFormat="1" applyFont="1" applyFill="1" applyBorder="1" applyAlignment="1">
      <alignment vertical="center"/>
    </xf>
    <xf numFmtId="0" fontId="45" fillId="3" borderId="1" xfId="0" applyFont="1" applyFill="1" applyBorder="1"/>
    <xf numFmtId="0" fontId="55" fillId="3" borderId="1" xfId="0" applyFont="1" applyFill="1" applyBorder="1" applyAlignment="1">
      <alignment horizontal="right" vertical="center"/>
    </xf>
    <xf numFmtId="169" fontId="52" fillId="4" borderId="26" xfId="0" applyNumberFormat="1" applyFont="1" applyFill="1" applyBorder="1" applyAlignment="1" applyProtection="1">
      <alignment horizontal="center" vertical="center"/>
      <protection locked="0"/>
    </xf>
    <xf numFmtId="169" fontId="52" fillId="4" borderId="27" xfId="0" applyNumberFormat="1" applyFont="1" applyFill="1" applyBorder="1" applyAlignment="1" applyProtection="1">
      <alignment horizontal="center" vertical="center"/>
      <protection locked="0"/>
    </xf>
    <xf numFmtId="169" fontId="52" fillId="4" borderId="28" xfId="0" applyNumberFormat="1" applyFont="1" applyFill="1" applyBorder="1" applyAlignment="1" applyProtection="1">
      <alignment horizontal="center" vertical="center"/>
      <protection locked="0"/>
    </xf>
    <xf numFmtId="169" fontId="55" fillId="3" borderId="22" xfId="0" applyNumberFormat="1" applyFont="1" applyFill="1" applyBorder="1" applyAlignment="1">
      <alignment horizontal="center" vertical="center"/>
    </xf>
    <xf numFmtId="0" fontId="53" fillId="3" borderId="0" xfId="0" applyFont="1" applyFill="1"/>
    <xf numFmtId="169" fontId="48" fillId="3" borderId="0" xfId="0" applyNumberFormat="1" applyFont="1" applyFill="1" applyAlignment="1">
      <alignment horizontal="center" vertical="center"/>
    </xf>
    <xf numFmtId="0" fontId="58" fillId="3" borderId="5" xfId="0" applyFont="1" applyFill="1" applyBorder="1"/>
    <xf numFmtId="0" fontId="59" fillId="3" borderId="22" xfId="0" applyFont="1" applyFill="1" applyBorder="1" applyAlignment="1">
      <alignment horizontal="center" vertical="center"/>
    </xf>
    <xf numFmtId="169" fontId="60" fillId="3" borderId="22" xfId="0" applyNumberFormat="1" applyFont="1" applyFill="1" applyBorder="1" applyAlignment="1">
      <alignment horizontal="center" vertical="center"/>
    </xf>
    <xf numFmtId="171" fontId="60" fillId="3" borderId="22" xfId="0" applyNumberFormat="1" applyFont="1" applyFill="1" applyBorder="1" applyAlignment="1">
      <alignment horizontal="center" vertical="center"/>
    </xf>
    <xf numFmtId="0" fontId="58" fillId="3" borderId="6" xfId="0" applyFont="1" applyFill="1" applyBorder="1"/>
    <xf numFmtId="0" fontId="58" fillId="8" borderId="0" xfId="0" applyFont="1" applyFill="1" applyAlignment="1">
      <alignment vertical="center"/>
    </xf>
    <xf numFmtId="0" fontId="58" fillId="3" borderId="0" xfId="0" applyFont="1" applyFill="1"/>
    <xf numFmtId="0" fontId="61" fillId="3" borderId="0" xfId="0" applyFont="1" applyFill="1" applyAlignment="1">
      <alignment horizontal="right" vertical="center"/>
    </xf>
    <xf numFmtId="169" fontId="62" fillId="3" borderId="23" xfId="0" applyNumberFormat="1" applyFont="1" applyFill="1" applyBorder="1" applyAlignment="1">
      <alignment horizontal="center" vertical="center"/>
    </xf>
    <xf numFmtId="169" fontId="62" fillId="3" borderId="24" xfId="0" applyNumberFormat="1" applyFont="1" applyFill="1" applyBorder="1" applyAlignment="1">
      <alignment horizontal="center" vertical="center"/>
    </xf>
    <xf numFmtId="169" fontId="62" fillId="3" borderId="25" xfId="0" applyNumberFormat="1" applyFont="1" applyFill="1" applyBorder="1" applyAlignment="1">
      <alignment horizontal="center" vertical="center"/>
    </xf>
    <xf numFmtId="169" fontId="60" fillId="3" borderId="8" xfId="0" applyNumberFormat="1" applyFont="1" applyFill="1" applyBorder="1" applyAlignment="1">
      <alignment horizontal="center"/>
    </xf>
    <xf numFmtId="0" fontId="58" fillId="3" borderId="1" xfId="0" applyFont="1" applyFill="1" applyBorder="1" applyAlignment="1">
      <alignment vertical="center"/>
    </xf>
    <xf numFmtId="0" fontId="61" fillId="3" borderId="1" xfId="0" applyFont="1" applyFill="1" applyBorder="1" applyAlignment="1">
      <alignment horizontal="right" vertical="center"/>
    </xf>
    <xf numFmtId="169" fontId="63" fillId="4" borderId="26" xfId="0" applyNumberFormat="1" applyFont="1" applyFill="1" applyBorder="1" applyAlignment="1" applyProtection="1">
      <alignment horizontal="center" vertical="center"/>
      <protection locked="0"/>
    </xf>
    <xf numFmtId="169" fontId="63" fillId="4" borderId="27" xfId="0" applyNumberFormat="1" applyFont="1" applyFill="1" applyBorder="1" applyAlignment="1" applyProtection="1">
      <alignment horizontal="center" vertical="center"/>
      <protection locked="0"/>
    </xf>
    <xf numFmtId="169" fontId="63" fillId="4" borderId="28" xfId="0" applyNumberFormat="1" applyFont="1" applyFill="1" applyBorder="1" applyAlignment="1" applyProtection="1">
      <alignment horizontal="center" vertical="center"/>
      <protection locked="0"/>
    </xf>
    <xf numFmtId="169" fontId="61" fillId="3" borderId="22" xfId="0" applyNumberFormat="1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vertical="center"/>
    </xf>
    <xf numFmtId="0" fontId="46" fillId="3" borderId="1" xfId="0" applyFont="1" applyFill="1" applyBorder="1" applyAlignment="1">
      <alignment vertical="center"/>
    </xf>
    <xf numFmtId="169" fontId="56" fillId="3" borderId="1" xfId="0" applyNumberFormat="1" applyFont="1" applyFill="1" applyBorder="1" applyAlignment="1">
      <alignment vertical="center"/>
    </xf>
    <xf numFmtId="0" fontId="48" fillId="3" borderId="4" xfId="0" applyFont="1" applyFill="1" applyBorder="1"/>
    <xf numFmtId="14" fontId="44" fillId="3" borderId="0" xfId="0" applyNumberFormat="1" applyFont="1" applyFill="1"/>
    <xf numFmtId="14" fontId="64" fillId="3" borderId="0" xfId="0" applyNumberFormat="1" applyFont="1" applyFill="1"/>
    <xf numFmtId="0" fontId="56" fillId="3" borderId="0" xfId="0" applyFont="1" applyFill="1"/>
    <xf numFmtId="0" fontId="64" fillId="3" borderId="0" xfId="0" applyFont="1" applyFill="1"/>
    <xf numFmtId="0" fontId="56" fillId="0" borderId="0" xfId="0" applyFont="1"/>
    <xf numFmtId="0" fontId="52" fillId="0" borderId="0" xfId="0" applyFont="1"/>
    <xf numFmtId="14" fontId="34" fillId="3" borderId="0" xfId="0" applyNumberFormat="1" applyFont="1" applyFill="1"/>
    <xf numFmtId="0" fontId="66" fillId="3" borderId="0" xfId="0" applyFont="1" applyFill="1"/>
    <xf numFmtId="0" fontId="65" fillId="3" borderId="0" xfId="0" applyFont="1" applyFill="1"/>
    <xf numFmtId="0" fontId="44" fillId="3" borderId="0" xfId="0" quotePrefix="1" applyFont="1" applyFill="1" applyAlignment="1">
      <alignment horizontal="center"/>
    </xf>
    <xf numFmtId="0" fontId="44" fillId="3" borderId="0" xfId="0" applyFont="1" applyFill="1" applyAlignment="1">
      <alignment horizontal="right"/>
    </xf>
    <xf numFmtId="0" fontId="67" fillId="3" borderId="0" xfId="0" applyFont="1" applyFill="1"/>
    <xf numFmtId="169" fontId="44" fillId="3" borderId="0" xfId="0" applyNumberFormat="1" applyFont="1" applyFill="1" applyAlignment="1">
      <alignment horizontal="right"/>
    </xf>
    <xf numFmtId="2" fontId="48" fillId="0" borderId="0" xfId="0" applyNumberFormat="1" applyFont="1"/>
    <xf numFmtId="166" fontId="44" fillId="3" borderId="0" xfId="0" applyNumberFormat="1" applyFont="1" applyFill="1"/>
    <xf numFmtId="169" fontId="44" fillId="3" borderId="44" xfId="0" applyNumberFormat="1" applyFont="1" applyFill="1" applyBorder="1" applyAlignment="1">
      <alignment horizontal="right"/>
    </xf>
    <xf numFmtId="169" fontId="44" fillId="3" borderId="0" xfId="0" applyNumberFormat="1" applyFont="1" applyFill="1"/>
    <xf numFmtId="2" fontId="48" fillId="3" borderId="0" xfId="0" applyNumberFormat="1" applyFont="1" applyFill="1"/>
    <xf numFmtId="2" fontId="44" fillId="3" borderId="0" xfId="0" applyNumberFormat="1" applyFont="1" applyFill="1"/>
    <xf numFmtId="168" fontId="44" fillId="3" borderId="0" xfId="0" applyNumberFormat="1" applyFont="1" applyFill="1" applyAlignment="1">
      <alignment horizontal="right"/>
    </xf>
    <xf numFmtId="0" fontId="69" fillId="3" borderId="0" xfId="0" applyFont="1" applyFill="1"/>
    <xf numFmtId="169" fontId="70" fillId="3" borderId="0" xfId="0" applyNumberFormat="1" applyFont="1" applyFill="1" applyAlignment="1">
      <alignment horizontal="center"/>
    </xf>
    <xf numFmtId="0" fontId="55" fillId="3" borderId="0" xfId="0" applyFont="1" applyFill="1"/>
    <xf numFmtId="0" fontId="71" fillId="3" borderId="0" xfId="0" applyFont="1" applyFill="1"/>
    <xf numFmtId="0" fontId="72" fillId="3" borderId="0" xfId="0" applyFont="1" applyFill="1"/>
    <xf numFmtId="168" fontId="55" fillId="3" borderId="0" xfId="0" applyNumberFormat="1" applyFont="1" applyFill="1" applyAlignment="1">
      <alignment horizontal="center"/>
    </xf>
    <xf numFmtId="169" fontId="55" fillId="3" borderId="0" xfId="0" applyNumberFormat="1" applyFont="1" applyFill="1" applyAlignment="1">
      <alignment horizontal="center"/>
    </xf>
    <xf numFmtId="0" fontId="73" fillId="3" borderId="0" xfId="0" applyFont="1" applyFill="1"/>
    <xf numFmtId="0" fontId="54" fillId="3" borderId="0" xfId="0" applyFont="1" applyFill="1" applyAlignment="1">
      <alignment horizontal="center"/>
    </xf>
    <xf numFmtId="0" fontId="55" fillId="3" borderId="0" xfId="0" applyFont="1" applyFill="1" applyAlignment="1">
      <alignment vertical="center"/>
    </xf>
    <xf numFmtId="0" fontId="72" fillId="3" borderId="0" xfId="0" applyFont="1" applyFill="1" applyAlignment="1">
      <alignment vertical="center"/>
    </xf>
    <xf numFmtId="0" fontId="67" fillId="3" borderId="1" xfId="0" applyFont="1" applyFill="1" applyBorder="1"/>
    <xf numFmtId="0" fontId="67" fillId="3" borderId="0" xfId="0" applyFont="1" applyFill="1" applyAlignment="1">
      <alignment vertical="center"/>
    </xf>
    <xf numFmtId="0" fontId="48" fillId="3" borderId="1" xfId="0" applyFont="1" applyFill="1" applyBorder="1"/>
    <xf numFmtId="0" fontId="55" fillId="3" borderId="0" xfId="0" applyFont="1" applyFill="1" applyAlignment="1">
      <alignment horizontal="center" vertical="center"/>
    </xf>
    <xf numFmtId="0" fontId="67" fillId="0" borderId="0" xfId="0" applyFont="1"/>
    <xf numFmtId="14" fontId="67" fillId="3" borderId="0" xfId="0" applyNumberFormat="1" applyFont="1" applyFill="1" applyAlignment="1">
      <alignment horizontal="left"/>
    </xf>
    <xf numFmtId="0" fontId="63" fillId="3" borderId="2" xfId="0" applyFont="1" applyFill="1" applyBorder="1" applyAlignment="1">
      <alignment vertical="center"/>
    </xf>
    <xf numFmtId="0" fontId="63" fillId="3" borderId="5" xfId="0" applyFont="1" applyFill="1" applyBorder="1"/>
    <xf numFmtId="0" fontId="63" fillId="3" borderId="5" xfId="0" applyFont="1" applyFill="1" applyBorder="1" applyAlignment="1">
      <alignment horizontal="center"/>
    </xf>
    <xf numFmtId="0" fontId="52" fillId="3" borderId="5" xfId="0" applyFont="1" applyFill="1" applyBorder="1"/>
    <xf numFmtId="0" fontId="75" fillId="3" borderId="0" xfId="0" applyFont="1" applyFill="1" applyAlignment="1">
      <alignment horizontal="left" vertical="center"/>
    </xf>
    <xf numFmtId="164" fontId="54" fillId="3" borderId="9" xfId="0" applyNumberFormat="1" applyFont="1" applyFill="1" applyBorder="1" applyAlignment="1">
      <alignment horizontal="center" vertical="center"/>
    </xf>
    <xf numFmtId="164" fontId="54" fillId="3" borderId="13" xfId="0" applyNumberFormat="1" applyFont="1" applyFill="1" applyBorder="1" applyAlignment="1">
      <alignment horizontal="center" vertical="center"/>
    </xf>
    <xf numFmtId="170" fontId="55" fillId="3" borderId="21" xfId="0" applyNumberFormat="1" applyFont="1" applyFill="1" applyBorder="1"/>
    <xf numFmtId="0" fontId="74" fillId="3" borderId="2" xfId="0" applyFont="1" applyFill="1" applyBorder="1"/>
    <xf numFmtId="2" fontId="76" fillId="3" borderId="1" xfId="0" applyNumberFormat="1" applyFont="1" applyFill="1" applyBorder="1" applyAlignment="1">
      <alignment horizontal="center" vertical="center"/>
    </xf>
    <xf numFmtId="49" fontId="66" fillId="3" borderId="1" xfId="0" applyNumberFormat="1" applyFont="1" applyFill="1" applyBorder="1" applyAlignment="1">
      <alignment horizontal="right" vertical="center"/>
    </xf>
    <xf numFmtId="2" fontId="55" fillId="3" borderId="4" xfId="0" applyNumberFormat="1" applyFont="1" applyFill="1" applyBorder="1"/>
    <xf numFmtId="0" fontId="68" fillId="0" borderId="3" xfId="0" applyFont="1" applyBorder="1" applyAlignment="1">
      <alignment horizontal="center" vertical="center"/>
    </xf>
    <xf numFmtId="0" fontId="66" fillId="0" borderId="2" xfId="0" applyFont="1" applyBorder="1" applyAlignment="1">
      <alignment horizontal="center" vertical="center"/>
    </xf>
    <xf numFmtId="0" fontId="66" fillId="0" borderId="2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66" fillId="0" borderId="1" xfId="0" quotePrefix="1" applyFont="1" applyBorder="1" applyAlignment="1">
      <alignment horizontal="center" vertical="center"/>
    </xf>
    <xf numFmtId="168" fontId="54" fillId="0" borderId="10" xfId="0" applyNumberFormat="1" applyFont="1" applyBorder="1" applyAlignment="1" applyProtection="1">
      <alignment horizontal="center" vertical="center"/>
      <protection locked="0"/>
    </xf>
    <xf numFmtId="2" fontId="54" fillId="0" borderId="10" xfId="0" applyNumberFormat="1" applyFont="1" applyBorder="1" applyAlignment="1" applyProtection="1">
      <alignment horizontal="center" vertical="center"/>
      <protection locked="0"/>
    </xf>
    <xf numFmtId="2" fontId="54" fillId="0" borderId="14" xfId="0" applyNumberFormat="1" applyFont="1" applyBorder="1" applyAlignment="1">
      <alignment horizontal="center" vertical="center"/>
    </xf>
    <xf numFmtId="2" fontId="54" fillId="0" borderId="11" xfId="0" applyNumberFormat="1" applyFont="1" applyBorder="1" applyAlignment="1">
      <alignment horizontal="center" vertical="center"/>
    </xf>
    <xf numFmtId="2" fontId="54" fillId="0" borderId="12" xfId="0" applyNumberFormat="1" applyFont="1" applyBorder="1" applyAlignment="1">
      <alignment horizontal="center" vertical="center"/>
    </xf>
    <xf numFmtId="168" fontId="54" fillId="0" borderId="14" xfId="0" applyNumberFormat="1" applyFont="1" applyBorder="1" applyAlignment="1" applyProtection="1">
      <alignment horizontal="center" vertical="center"/>
      <protection locked="0"/>
    </xf>
    <xf numFmtId="168" fontId="54" fillId="0" borderId="16" xfId="0" applyNumberFormat="1" applyFont="1" applyBorder="1" applyAlignment="1" applyProtection="1">
      <alignment horizontal="center" vertical="center"/>
      <protection locked="0"/>
    </xf>
    <xf numFmtId="2" fontId="54" fillId="0" borderId="17" xfId="0" applyNumberFormat="1" applyFont="1" applyBorder="1" applyAlignment="1">
      <alignment horizontal="center" vertical="center"/>
    </xf>
    <xf numFmtId="2" fontId="54" fillId="0" borderId="18" xfId="0" applyNumberFormat="1" applyFont="1" applyBorder="1" applyAlignment="1">
      <alignment horizontal="center" vertical="center"/>
    </xf>
    <xf numFmtId="2" fontId="77" fillId="0" borderId="11" xfId="0" applyNumberFormat="1" applyFont="1" applyBorder="1" applyAlignment="1" applyProtection="1">
      <alignment horizontal="center" vertical="center"/>
      <protection locked="0"/>
    </xf>
    <xf numFmtId="2" fontId="77" fillId="0" borderId="17" xfId="0" applyNumberFormat="1" applyFont="1" applyBorder="1" applyAlignment="1" applyProtection="1">
      <alignment horizontal="center" vertical="center"/>
      <protection locked="0"/>
    </xf>
    <xf numFmtId="167" fontId="54" fillId="3" borderId="20" xfId="0" applyNumberFormat="1" applyFont="1" applyFill="1" applyBorder="1" applyAlignment="1">
      <alignment horizontal="center" vertical="center"/>
    </xf>
    <xf numFmtId="2" fontId="77" fillId="3" borderId="1" xfId="0" applyNumberFormat="1" applyFont="1" applyFill="1" applyBorder="1" applyAlignment="1">
      <alignment horizontal="center" vertical="center"/>
    </xf>
    <xf numFmtId="1" fontId="78" fillId="3" borderId="1" xfId="0" applyNumberFormat="1" applyFont="1" applyFill="1" applyBorder="1" applyAlignment="1">
      <alignment horizontal="center" vertical="center"/>
    </xf>
    <xf numFmtId="165" fontId="77" fillId="3" borderId="1" xfId="0" applyNumberFormat="1" applyFont="1" applyFill="1" applyBorder="1" applyAlignment="1">
      <alignment vertical="center"/>
    </xf>
    <xf numFmtId="49" fontId="77" fillId="3" borderId="1" xfId="0" applyNumberFormat="1" applyFont="1" applyFill="1" applyBorder="1" applyAlignment="1">
      <alignment horizontal="right" vertical="center"/>
    </xf>
    <xf numFmtId="2" fontId="77" fillId="6" borderId="1" xfId="0" applyNumberFormat="1" applyFont="1" applyFill="1" applyBorder="1" applyAlignment="1">
      <alignment horizontal="center" vertical="center"/>
    </xf>
    <xf numFmtId="169" fontId="54" fillId="3" borderId="1" xfId="0" quotePrefix="1" applyNumberFormat="1" applyFont="1" applyFill="1" applyBorder="1" applyAlignment="1" applyProtection="1">
      <alignment horizontal="left" vertical="center"/>
      <protection hidden="1"/>
    </xf>
    <xf numFmtId="2" fontId="79" fillId="3" borderId="19" xfId="0" applyNumberFormat="1" applyFont="1" applyFill="1" applyBorder="1" applyAlignment="1">
      <alignment horizontal="center" vertical="center"/>
    </xf>
    <xf numFmtId="168" fontId="80" fillId="3" borderId="20" xfId="0" applyNumberFormat="1" applyFont="1" applyFill="1" applyBorder="1" applyAlignment="1">
      <alignment horizontal="center" vertical="center"/>
    </xf>
    <xf numFmtId="2" fontId="80" fillId="3" borderId="20" xfId="0" applyNumberFormat="1" applyFont="1" applyFill="1" applyBorder="1" applyAlignment="1">
      <alignment horizontal="center" vertical="center"/>
    </xf>
    <xf numFmtId="2" fontId="81" fillId="3" borderId="20" xfId="0" applyNumberFormat="1" applyFont="1" applyFill="1" applyBorder="1" applyAlignment="1">
      <alignment horizontal="center" vertical="center"/>
    </xf>
    <xf numFmtId="0" fontId="82" fillId="8" borderId="7" xfId="0" applyFont="1" applyFill="1" applyBorder="1" applyAlignment="1">
      <alignment vertical="center"/>
    </xf>
    <xf numFmtId="0" fontId="83" fillId="3" borderId="7" xfId="0" applyFont="1" applyFill="1" applyBorder="1" applyAlignment="1">
      <alignment horizontal="left" vertical="center"/>
    </xf>
    <xf numFmtId="0" fontId="84" fillId="3" borderId="5" xfId="0" applyFont="1" applyFill="1" applyBorder="1" applyAlignment="1">
      <alignment horizontal="right" vertical="center"/>
    </xf>
    <xf numFmtId="0" fontId="85" fillId="3" borderId="5" xfId="0" applyFont="1" applyFill="1" applyBorder="1" applyAlignment="1">
      <alignment horizontal="right" vertical="center"/>
    </xf>
    <xf numFmtId="0" fontId="0" fillId="10" borderId="0" xfId="0" applyFill="1"/>
    <xf numFmtId="2" fontId="88" fillId="3" borderId="1" xfId="0" applyNumberFormat="1" applyFont="1" applyFill="1" applyBorder="1"/>
    <xf numFmtId="2" fontId="68" fillId="4" borderId="45" xfId="0" applyNumberFormat="1" applyFont="1" applyFill="1" applyBorder="1" applyAlignment="1" applyProtection="1">
      <alignment vertical="center"/>
      <protection locked="0"/>
    </xf>
    <xf numFmtId="2" fontId="87" fillId="4" borderId="45" xfId="0" applyNumberFormat="1" applyFont="1" applyFill="1" applyBorder="1" applyAlignment="1" applyProtection="1">
      <alignment vertical="center"/>
      <protection locked="0"/>
    </xf>
    <xf numFmtId="0" fontId="89" fillId="10" borderId="0" xfId="0" applyFont="1" applyFill="1"/>
    <xf numFmtId="0" fontId="86" fillId="0" borderId="0" xfId="0" applyFont="1"/>
    <xf numFmtId="167" fontId="54" fillId="0" borderId="35" xfId="0" applyNumberFormat="1" applyFont="1" applyBorder="1" applyAlignment="1" applyProtection="1">
      <alignment horizontal="center" vertical="center"/>
      <protection locked="0"/>
    </xf>
    <xf numFmtId="167" fontId="54" fillId="0" borderId="36" xfId="0" applyNumberFormat="1" applyFont="1" applyBorder="1" applyAlignment="1" applyProtection="1">
      <alignment horizontal="center" vertical="center"/>
      <protection locked="0"/>
    </xf>
    <xf numFmtId="167" fontId="54" fillId="0" borderId="37" xfId="0" applyNumberFormat="1" applyFont="1" applyBorder="1" applyAlignment="1" applyProtection="1">
      <alignment horizontal="center" vertical="center"/>
      <protection locked="0"/>
    </xf>
    <xf numFmtId="0" fontId="54" fillId="3" borderId="0" xfId="0" applyFont="1" applyFill="1" applyAlignment="1">
      <alignment horizontal="center"/>
    </xf>
    <xf numFmtId="0" fontId="55" fillId="3" borderId="5" xfId="0" applyFont="1" applyFill="1" applyBorder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167" fontId="54" fillId="0" borderId="32" xfId="0" applyNumberFormat="1" applyFont="1" applyBorder="1" applyAlignment="1" applyProtection="1">
      <alignment horizontal="center" vertical="center"/>
      <protection locked="0"/>
    </xf>
    <xf numFmtId="167" fontId="54" fillId="0" borderId="33" xfId="0" applyNumberFormat="1" applyFont="1" applyBorder="1" applyAlignment="1" applyProtection="1">
      <alignment horizontal="center" vertical="center"/>
      <protection locked="0"/>
    </xf>
    <xf numFmtId="167" fontId="54" fillId="0" borderId="34" xfId="0" applyNumberFormat="1" applyFont="1" applyBorder="1" applyAlignment="1" applyProtection="1">
      <alignment horizontal="center" vertical="center"/>
      <protection locked="0"/>
    </xf>
    <xf numFmtId="0" fontId="66" fillId="0" borderId="2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167" fontId="54" fillId="0" borderId="38" xfId="0" applyNumberFormat="1" applyFont="1" applyBorder="1" applyAlignment="1" applyProtection="1">
      <alignment horizontal="center" vertical="center"/>
      <protection locked="0"/>
    </xf>
    <xf numFmtId="167" fontId="54" fillId="0" borderId="39" xfId="0" applyNumberFormat="1" applyFont="1" applyBorder="1" applyAlignment="1" applyProtection="1">
      <alignment horizontal="center" vertical="center"/>
      <protection locked="0"/>
    </xf>
    <xf numFmtId="167" fontId="54" fillId="0" borderId="40" xfId="0" applyNumberFormat="1" applyFont="1" applyBorder="1" applyAlignment="1" applyProtection="1">
      <alignment horizontal="center" vertical="center"/>
      <protection locked="0"/>
    </xf>
    <xf numFmtId="14" fontId="58" fillId="4" borderId="46" xfId="0" applyNumberFormat="1" applyFont="1" applyFill="1" applyBorder="1" applyAlignment="1" applyProtection="1">
      <alignment horizontal="center" vertical="center"/>
      <protection locked="0"/>
    </xf>
    <xf numFmtId="14" fontId="58" fillId="4" borderId="47" xfId="0" applyNumberFormat="1" applyFont="1" applyFill="1" applyBorder="1" applyAlignment="1" applyProtection="1">
      <alignment horizontal="center" vertical="center"/>
      <protection locked="0"/>
    </xf>
    <xf numFmtId="0" fontId="66" fillId="0" borderId="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66" fillId="0" borderId="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0" fontId="68" fillId="0" borderId="6" xfId="0" applyFont="1" applyBorder="1" applyAlignment="1">
      <alignment horizontal="center" vertical="center"/>
    </xf>
    <xf numFmtId="0" fontId="49" fillId="7" borderId="0" xfId="0" applyFont="1" applyFill="1" applyAlignment="1">
      <alignment horizontal="right" vertical="center"/>
    </xf>
    <xf numFmtId="0" fontId="74" fillId="4" borderId="41" xfId="0" applyFont="1" applyFill="1" applyBorder="1" applyAlignment="1" applyProtection="1">
      <alignment horizontal="center" vertical="center"/>
      <protection locked="0"/>
    </xf>
    <xf numFmtId="0" fontId="74" fillId="4" borderId="42" xfId="0" applyFont="1" applyFill="1" applyBorder="1" applyAlignment="1" applyProtection="1">
      <alignment horizontal="center" vertical="center"/>
      <protection locked="0"/>
    </xf>
    <xf numFmtId="0" fontId="74" fillId="4" borderId="43" xfId="0" applyFont="1" applyFill="1" applyBorder="1" applyAlignment="1" applyProtection="1">
      <alignment horizontal="center" vertical="center"/>
      <protection locked="0"/>
    </xf>
    <xf numFmtId="2" fontId="74" fillId="4" borderId="41" xfId="0" applyNumberFormat="1" applyFont="1" applyFill="1" applyBorder="1" applyAlignment="1" applyProtection="1">
      <alignment horizontal="center" vertical="center"/>
      <protection locked="0"/>
    </xf>
    <xf numFmtId="2" fontId="74" fillId="4" borderId="42" xfId="0" applyNumberFormat="1" applyFont="1" applyFill="1" applyBorder="1" applyAlignment="1" applyProtection="1">
      <alignment horizontal="center" vertical="center"/>
      <protection locked="0"/>
    </xf>
    <xf numFmtId="2" fontId="74" fillId="4" borderId="43" xfId="0" applyNumberFormat="1" applyFont="1" applyFill="1" applyBorder="1" applyAlignment="1" applyProtection="1">
      <alignment horizontal="center" vertical="center"/>
      <protection locked="0"/>
    </xf>
    <xf numFmtId="0" fontId="26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42" fillId="9" borderId="3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167" fontId="26" fillId="3" borderId="32" xfId="0" applyNumberFormat="1" applyFont="1" applyFill="1" applyBorder="1" applyAlignment="1" applyProtection="1">
      <alignment horizontal="center" vertical="center"/>
      <protection locked="0"/>
    </xf>
    <xf numFmtId="167" fontId="26" fillId="3" borderId="34" xfId="0" applyNumberFormat="1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167" fontId="26" fillId="3" borderId="35" xfId="0" applyNumberFormat="1" applyFont="1" applyFill="1" applyBorder="1" applyAlignment="1" applyProtection="1">
      <alignment horizontal="center" vertical="center"/>
      <protection locked="0"/>
    </xf>
    <xf numFmtId="167" fontId="26" fillId="3" borderId="37" xfId="0" applyNumberFormat="1" applyFont="1" applyFill="1" applyBorder="1" applyAlignment="1" applyProtection="1">
      <alignment horizontal="center" vertical="center"/>
      <protection locked="0"/>
    </xf>
    <xf numFmtId="0" fontId="39" fillId="7" borderId="0" xfId="0" applyFont="1" applyFill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16" fillId="4" borderId="41" xfId="0" applyFont="1" applyFill="1" applyBorder="1" applyAlignment="1" applyProtection="1">
      <alignment horizontal="center" vertical="center"/>
      <protection locked="0"/>
    </xf>
    <xf numFmtId="0" fontId="16" fillId="4" borderId="42" xfId="0" applyFont="1" applyFill="1" applyBorder="1" applyAlignment="1" applyProtection="1">
      <alignment horizontal="center" vertical="center"/>
      <protection locked="0"/>
    </xf>
    <xf numFmtId="0" fontId="16" fillId="4" borderId="43" xfId="0" applyFont="1" applyFill="1" applyBorder="1" applyAlignment="1" applyProtection="1">
      <alignment horizontal="center" vertical="center"/>
      <protection locked="0"/>
    </xf>
    <xf numFmtId="0" fontId="19" fillId="4" borderId="41" xfId="0" applyFont="1" applyFill="1" applyBorder="1" applyAlignment="1" applyProtection="1">
      <alignment horizontal="center" vertical="center"/>
      <protection locked="0"/>
    </xf>
    <xf numFmtId="0" fontId="19" fillId="4" borderId="42" xfId="0" applyFont="1" applyFill="1" applyBorder="1" applyAlignment="1" applyProtection="1">
      <alignment horizontal="center" vertical="center"/>
      <protection locked="0"/>
    </xf>
    <xf numFmtId="0" fontId="19" fillId="4" borderId="43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>
      <alignment horizontal="center" vertical="center"/>
    </xf>
    <xf numFmtId="167" fontId="26" fillId="3" borderId="38" xfId="0" applyNumberFormat="1" applyFont="1" applyFill="1" applyBorder="1" applyAlignment="1" applyProtection="1">
      <alignment horizontal="center" vertical="center"/>
      <protection locked="0"/>
    </xf>
    <xf numFmtId="167" fontId="26" fillId="3" borderId="40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98"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FF0000"/>
      </font>
    </dxf>
    <dxf>
      <font>
        <color rgb="FF00B05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0</xdr:rowOff>
    </xdr:from>
    <xdr:ext cx="6345383" cy="308276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555146A-4A94-49A3-9681-0D2FD9B8BBF5}"/>
            </a:ext>
          </a:extLst>
        </xdr:cNvPr>
        <xdr:cNvSpPr txBox="1"/>
      </xdr:nvSpPr>
      <xdr:spPr>
        <a:xfrm>
          <a:off x="0" y="361950"/>
          <a:ext cx="6345383" cy="3082767"/>
        </a:xfrm>
        <a:prstGeom prst="rect">
          <a:avLst/>
        </a:prstGeom>
        <a:solidFill>
          <a:srgbClr val="FFFF00"/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400" b="1" u="sng"/>
            <a:t>Rechtliche Rahmenbedingungen:</a:t>
          </a:r>
        </a:p>
        <a:p>
          <a:endParaRPr lang="de-DE" sz="1100"/>
        </a:p>
        <a:p>
          <a:r>
            <a:rPr lang="de-DE" sz="1200">
              <a:solidFill>
                <a:srgbClr val="FF0000"/>
              </a:solidFill>
            </a:rPr>
            <a:t>Die Regelungen des Arbeitszeitgesetzes (ArbZG)</a:t>
          </a:r>
          <a:r>
            <a:rPr lang="de-DE" sz="1200" baseline="0">
              <a:solidFill>
                <a:srgbClr val="FF0000"/>
              </a:solidFill>
            </a:rPr>
            <a:t> sind jederzeit zu beachten!</a:t>
          </a:r>
        </a:p>
        <a:p>
          <a:endParaRPr lang="de-DE" sz="1100" baseline="0"/>
        </a:p>
        <a:p>
          <a:r>
            <a:rPr lang="de-DE" sz="1100" u="sng" baseline="0"/>
            <a:t>Auszug aus dem Gesetz (Stand: Jan. 2015)</a:t>
          </a:r>
        </a:p>
        <a:p>
          <a:endParaRPr lang="de-DE" sz="1100" u="sng" baseline="0"/>
        </a:p>
        <a:p>
          <a:r>
            <a:rPr lang="de-DE" sz="1100" b="1" baseline="0"/>
            <a:t>§ 3: Arbeitszeit</a:t>
          </a:r>
        </a:p>
        <a:p>
          <a:r>
            <a:rPr lang="de-DE" sz="1100" baseline="0"/>
            <a:t>- die tägliche Arbeitszeit darf 10 Stunden nicht überschreiten</a:t>
          </a:r>
        </a:p>
        <a:p>
          <a:r>
            <a:rPr lang="de-DE" sz="1100" baseline="0"/>
            <a:t>- die wöchentliche Arbeitszeit darf 48 Stunden nicht überschreiten</a:t>
          </a:r>
        </a:p>
        <a:p>
          <a:endParaRPr lang="de-DE" sz="1100" baseline="0"/>
        </a:p>
        <a:p>
          <a:r>
            <a:rPr lang="de-DE" sz="1100" b="1" baseline="0"/>
            <a:t>§ 4: Ruhepausen</a:t>
          </a:r>
        </a:p>
        <a:p>
          <a:r>
            <a:rPr lang="de-DE" sz="1100" baseline="0"/>
            <a:t>- mindestens 30 Minuten Pause bei einer Arbeitszeit von mehr als 6 bis zu 9 Stunden</a:t>
          </a:r>
        </a:p>
        <a:p>
          <a:r>
            <a:rPr lang="de-DE" sz="1100" baseline="0"/>
            <a:t>- weitere 15 Minuten Pause bei einer Arbeitszeit von mehr als 9 Stunden</a:t>
          </a:r>
        </a:p>
        <a:p>
          <a:endParaRPr lang="de-DE" sz="1100" baseline="0"/>
        </a:p>
        <a:p>
          <a:r>
            <a:rPr lang="de-DE" sz="1100" b="1" baseline="0"/>
            <a:t>§ 5: Ruhezeit</a:t>
          </a:r>
        </a:p>
        <a:p>
          <a:r>
            <a:rPr lang="de-DE" sz="1100" baseline="0"/>
            <a:t>- nach Beendigung der täglichen Arbeitszeit ist eine Ruhezeit von mindestens 11 Stunden vor Beginn der nächsten Arbeitszeit einzuhalten</a:t>
          </a:r>
        </a:p>
      </xdr:txBody>
    </xdr:sp>
    <xdr:clientData fPrintsWithSheet="0"/>
  </xdr:oneCellAnchor>
  <xdr:oneCellAnchor>
    <xdr:from>
      <xdr:col>0</xdr:col>
      <xdr:colOff>0</xdr:colOff>
      <xdr:row>29</xdr:row>
      <xdr:rowOff>0</xdr:rowOff>
    </xdr:from>
    <xdr:ext cx="6376898" cy="9289338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A894481C-005F-450A-88AC-06AE348E8C85}"/>
            </a:ext>
          </a:extLst>
        </xdr:cNvPr>
        <xdr:cNvSpPr txBox="1"/>
      </xdr:nvSpPr>
      <xdr:spPr>
        <a:xfrm>
          <a:off x="0" y="3800475"/>
          <a:ext cx="6376898" cy="9289338"/>
        </a:xfrm>
        <a:prstGeom prst="rect">
          <a:avLst/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300"/>
            </a:lnSpc>
          </a:pPr>
          <a:r>
            <a:rPr lang="de-DE" sz="1200" b="1" u="sng"/>
            <a:t>Hinweise zur Nutzung</a:t>
          </a:r>
          <a:r>
            <a:rPr lang="de-DE" sz="1200" b="1" u="sng" baseline="0"/>
            <a:t> des Formulars:</a:t>
          </a:r>
          <a:endParaRPr lang="de-DE" sz="1100" b="1" u="sng"/>
        </a:p>
        <a:p>
          <a:pPr>
            <a:lnSpc>
              <a:spcPts val="1200"/>
            </a:lnSpc>
          </a:pPr>
          <a:endParaRPr lang="de-DE" sz="1100"/>
        </a:p>
        <a:p>
          <a:pPr>
            <a:lnSpc>
              <a:spcPts val="1200"/>
            </a:lnSpc>
          </a:pPr>
          <a:r>
            <a:rPr lang="de-DE" sz="1100"/>
            <a:t>Bitte tragen Sie im oberen Bereich zunächst</a:t>
          </a:r>
          <a:r>
            <a:rPr lang="de-DE" sz="1100" baseline="0"/>
            <a:t> das </a:t>
          </a:r>
          <a:r>
            <a:rPr lang="de-DE" sz="1100" b="1" baseline="0"/>
            <a:t>Jahr</a:t>
          </a:r>
          <a:r>
            <a:rPr lang="de-DE" sz="1100" baseline="0"/>
            <a:t>, Ihren </a:t>
          </a:r>
          <a:r>
            <a:rPr lang="de-DE" sz="1100" b="1" baseline="0"/>
            <a:t>Namen</a:t>
          </a:r>
          <a:r>
            <a:rPr lang="de-DE" sz="1100" baseline="0"/>
            <a:t>, </a:t>
          </a:r>
          <a:r>
            <a:rPr lang="de-DE" sz="1100" b="1" baseline="0"/>
            <a:t>Beschäftigungsbereich</a:t>
          </a:r>
          <a:r>
            <a:rPr lang="de-DE" sz="1100" baseline="0"/>
            <a:t> und Ihr </a:t>
          </a:r>
          <a:r>
            <a:rPr lang="de-DE" sz="1100" b="1" baseline="0"/>
            <a:t>Beschäftigungsverhältnis </a:t>
          </a:r>
          <a:r>
            <a:rPr lang="de-DE" sz="1100" baseline="0"/>
            <a:t>ein.</a:t>
          </a:r>
        </a:p>
        <a:p>
          <a:pPr>
            <a:lnSpc>
              <a:spcPts val="1200"/>
            </a:lnSpc>
          </a:pPr>
          <a:endParaRPr lang="de-DE" sz="1100" baseline="0"/>
        </a:p>
        <a:p>
          <a:pPr>
            <a:lnSpc>
              <a:spcPts val="1200"/>
            </a:lnSpc>
          </a:pPr>
          <a:r>
            <a:rPr lang="de-DE" sz="1100" baseline="0"/>
            <a:t>Im Feld </a:t>
          </a:r>
          <a:r>
            <a:rPr lang="de-DE" sz="1100" b="1" baseline="0"/>
            <a:t>Wöchentl. Arbeitszeit</a:t>
          </a:r>
          <a:r>
            <a:rPr lang="de-DE" sz="1100" b="0" baseline="0"/>
            <a:t> im oberen Kasten tragen Sie bitte Ihre vertraglich vereinbarte Wochenarbeitszeit ein.</a:t>
          </a:r>
        </a:p>
        <a:p>
          <a:pPr>
            <a:lnSpc>
              <a:spcPts val="1200"/>
            </a:lnSpc>
          </a:pPr>
          <a:endParaRPr lang="de-DE" sz="1100" b="0" baseline="0"/>
        </a:p>
        <a:p>
          <a:r>
            <a:rPr lang="de-DE" sz="1100" b="0" baseline="0"/>
            <a:t>Die Wochenarbeitszeit wird standardmäßig auf </a:t>
          </a:r>
          <a:r>
            <a:rPr lang="de-DE" sz="1100" b="1" baseline="0"/>
            <a:t>5</a:t>
          </a:r>
          <a:r>
            <a:rPr lang="de-DE" sz="1100" b="0" baseline="0"/>
            <a:t> </a:t>
          </a:r>
          <a:r>
            <a:rPr lang="de-DE" sz="1100" b="1" baseline="0"/>
            <a:t>Arbeitstage </a:t>
          </a:r>
          <a:r>
            <a:rPr lang="de-DE" sz="1100" b="0" baseline="0"/>
            <a:t>(Mo - Fr) verteilt. Wenn Sie eine hiervon abweichende Verteilung vereinbart haben, tragen Sie bitte Ihre indivduellen Soll-Zeiten in die Zeile  </a:t>
          </a:r>
          <a:r>
            <a:rPr lang="de-DE" sz="1100" b="1" baseline="0"/>
            <a:t>individuell </a:t>
          </a:r>
          <a:r>
            <a:rPr lang="de-DE" sz="1100" b="0" baseline="0"/>
            <a:t>ein. Beachten Sie bitte, dass die Summe der Soll-Stunden pro Tag dem Wert im Feld </a:t>
          </a:r>
          <a:r>
            <a:rPr lang="de-DE" sz="1100" b="1" baseline="0"/>
            <a:t>wöchentl. Arbeitszeit </a:t>
          </a:r>
          <a:r>
            <a:rPr lang="de-DE" sz="1100" b="0" baseline="0"/>
            <a:t>entsprechen muss. </a:t>
          </a:r>
        </a:p>
        <a:p>
          <a:pPr>
            <a:lnSpc>
              <a:spcPts val="1200"/>
            </a:lnSpc>
          </a:pPr>
          <a:endParaRPr lang="de-DE" sz="1100" b="0" baseline="0"/>
        </a:p>
        <a:p>
          <a:pPr>
            <a:lnSpc>
              <a:spcPts val="1200"/>
            </a:lnSpc>
          </a:pPr>
          <a:r>
            <a:rPr lang="de-DE" sz="1100" b="0" baseline="0"/>
            <a:t>Die eingetragenen Soll-Werte gelten für den gesamten Monat! Einzelne Abweichungen hiervon werden über das FLEX-Konto ausgeglichen.</a:t>
          </a:r>
        </a:p>
        <a:p>
          <a:pPr>
            <a:lnSpc>
              <a:spcPts val="1200"/>
            </a:lnSpc>
          </a:pPr>
          <a:endParaRPr lang="de-DE" sz="1100" b="0" baseline="0"/>
        </a:p>
        <a:p>
          <a:pPr lvl="1">
            <a:lnSpc>
              <a:spcPts val="1200"/>
            </a:lnSpc>
          </a:pPr>
          <a:r>
            <a:rPr lang="de-DE" sz="1100" b="0" baseline="0"/>
            <a:t>Wenn Sie also bspw. </a:t>
          </a:r>
          <a:r>
            <a:rPr lang="de-DE" sz="1100" b="0" i="1" baseline="0"/>
            <a:t>Montag, Mittwoch</a:t>
          </a:r>
          <a:r>
            <a:rPr lang="de-DE" sz="1100" b="0" baseline="0"/>
            <a:t>, und </a:t>
          </a:r>
          <a:r>
            <a:rPr lang="de-DE" sz="1100" b="0" i="1" baseline="0"/>
            <a:t>Freitag </a:t>
          </a:r>
          <a:r>
            <a:rPr lang="de-DE" sz="1100" b="0" baseline="0"/>
            <a:t>als regelmäßige Arbeitstage eingetragen haben, aber in einer Woche mal am </a:t>
          </a:r>
          <a:r>
            <a:rPr lang="de-DE" sz="1100" b="0" i="1" baseline="0"/>
            <a:t>Donnerstag </a:t>
          </a:r>
          <a:r>
            <a:rPr lang="de-DE" sz="1100" b="0" baseline="0"/>
            <a:t>anstatt </a:t>
          </a:r>
          <a:r>
            <a:rPr lang="de-DE" sz="1100" b="0" i="1" baseline="0"/>
            <a:t>Mittwoch </a:t>
          </a:r>
          <a:r>
            <a:rPr lang="de-DE" sz="1100" b="0" baseline="0"/>
            <a:t>arbeiten, dann werden die Minusstunden vom </a:t>
          </a:r>
          <a:r>
            <a:rPr lang="de-DE" sz="1100" b="0" i="1" baseline="0"/>
            <a:t>Mittwoch </a:t>
          </a:r>
          <a:r>
            <a:rPr lang="de-DE" sz="1100" b="0" baseline="0"/>
            <a:t>am </a:t>
          </a:r>
          <a:r>
            <a:rPr lang="de-DE" sz="1100" b="0" i="1" baseline="0"/>
            <a:t>Donnerstag</a:t>
          </a:r>
          <a:r>
            <a:rPr lang="de-DE" sz="1100" b="0" baseline="0"/>
            <a:t> wieder ausgeglichen.</a:t>
          </a:r>
        </a:p>
        <a:p>
          <a:endParaRPr lang="de-DE" sz="1100" b="0" baseline="0"/>
        </a:p>
        <a:p>
          <a:r>
            <a:rPr lang="de-DE" sz="1100" b="0" baseline="0"/>
            <a:t>Wenn sich im Laufe des Monats Ihre </a:t>
          </a:r>
          <a:r>
            <a:rPr lang="de-DE" sz="1100" b="1" baseline="0"/>
            <a:t>vertraglich vereinbarte Wochenarbeitszeit ändert</a:t>
          </a:r>
          <a:r>
            <a:rPr lang="de-DE" sz="1100" b="0" baseline="0"/>
            <a:t> oder sich Ihre </a:t>
          </a:r>
          <a:r>
            <a:rPr lang="de-DE" sz="1100" b="1" baseline="0"/>
            <a:t>regelmäßigen Arbeitstage ändern </a:t>
          </a:r>
          <a:r>
            <a:rPr lang="de-DE" sz="1100" b="0" baseline="0"/>
            <a:t>tragen Sie die neue Arbeitszeit und/oder die neuen Arbeitstage in den unteren Kasten ein. Hier müssen Sie dann auch eintragen ab wann die Änderungen gültig sind. </a:t>
          </a:r>
          <a:endParaRPr lang="de-DE" sz="1100" b="1" baseline="0"/>
        </a:p>
        <a:p>
          <a:endParaRPr lang="de-DE" sz="1100" b="0" baseline="0"/>
        </a:p>
        <a:p>
          <a:pPr>
            <a:lnSpc>
              <a:spcPts val="1200"/>
            </a:lnSpc>
          </a:pPr>
          <a:r>
            <a:rPr lang="de-DE" sz="1100" b="0" baseline="0"/>
            <a:t>In den Spalten </a:t>
          </a:r>
          <a:r>
            <a:rPr lang="de-DE" sz="1100" b="1" baseline="0"/>
            <a:t>Beginn </a:t>
          </a:r>
          <a:r>
            <a:rPr lang="de-DE" sz="1100" b="0" u="none" baseline="0"/>
            <a:t>und </a:t>
          </a:r>
          <a:r>
            <a:rPr lang="de-DE" sz="1100" b="1" u="none" baseline="0"/>
            <a:t>Ende </a:t>
          </a:r>
          <a:r>
            <a:rPr lang="de-DE" sz="1100" b="0" u="none" baseline="0"/>
            <a:t>tragen Sie bitte jeweils Beginn und Ende der täglichen Arbeitszeit im Format </a:t>
          </a:r>
          <a:r>
            <a:rPr lang="de-DE" sz="1100" b="1" u="none" baseline="0"/>
            <a:t>hh,mm</a:t>
          </a:r>
          <a:r>
            <a:rPr lang="de-DE" sz="1100" b="0" u="none" baseline="0"/>
            <a:t> ein. Die Summe aller Pausen pro Tag tragen Sie bitte in die Spalte </a:t>
          </a:r>
          <a:r>
            <a:rPr lang="de-DE" sz="1100" b="1" u="none" baseline="0"/>
            <a:t>Pause/n</a:t>
          </a:r>
          <a:r>
            <a:rPr lang="de-DE" sz="1100" b="0" u="none" baseline="0"/>
            <a:t> ein.</a:t>
          </a:r>
        </a:p>
        <a:p>
          <a:endParaRPr lang="de-DE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>
            <a:lnSpc>
              <a:spcPts val="1200"/>
            </a:lnSpc>
          </a:pPr>
          <a:r>
            <a:rPr lang="de-D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Beginn   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8:00 Uhr   --&gt; Eingabe:    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8,00		</a:t>
          </a:r>
          <a:r>
            <a:rPr lang="de-D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Ende   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14:25 Uhr --&gt; Eingabe:  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14,25	</a:t>
          </a:r>
        </a:p>
        <a:p>
          <a:pPr lvl="1"/>
          <a:endParaRPr lang="de-D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>
            <a:lnSpc>
              <a:spcPts val="1200"/>
            </a:lnSpc>
          </a:pP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Pause </a:t>
          </a:r>
          <a:endParaRPr lang="de-DE">
            <a:effectLst/>
          </a:endParaRPr>
        </a:p>
        <a:p>
          <a:pPr lvl="1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 Minuten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0,30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endParaRPr lang="de-DE">
            <a:effectLst/>
          </a:endParaRPr>
        </a:p>
        <a:p>
          <a:pPr lvl="1">
            <a:lnSpc>
              <a:spcPts val="1200"/>
            </a:lnSpc>
          </a:pP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 Minuten Pause = 1 Stunde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1,00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de-DE">
            <a:effectLst/>
          </a:endParaRPr>
        </a:p>
        <a:p>
          <a:pPr lvl="1">
            <a:lnSpc>
              <a:spcPts val="1200"/>
            </a:lnSpc>
          </a:pP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 Minuten Pause = 1 Stunde 30 Minuten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1,30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e-DE">
            <a:effectLst/>
          </a:endParaRPr>
        </a:p>
        <a:p>
          <a:endParaRPr lang="de-DE" sz="1100" b="0" u="none" baseline="0"/>
        </a:p>
        <a:p>
          <a:pPr>
            <a:lnSpc>
              <a:spcPts val="1200"/>
            </a:lnSpc>
          </a:pPr>
          <a:r>
            <a:rPr lang="de-DE" sz="1100" b="0" u="none" baseline="0"/>
            <a:t>In der Spalte </a:t>
          </a:r>
          <a:r>
            <a:rPr lang="de-DE" sz="1100" b="1" u="none" baseline="0"/>
            <a:t>IST</a:t>
          </a:r>
          <a:r>
            <a:rPr lang="de-DE" sz="1100" b="0" u="none" baseline="0"/>
            <a:t> wird die tatsächliche Arbeitszeit pro Tag angezeigt. Die Spalte </a:t>
          </a:r>
          <a:r>
            <a:rPr lang="de-DE" sz="1100" b="1" u="none" baseline="0"/>
            <a:t> + / - Tag</a:t>
          </a:r>
          <a:r>
            <a:rPr lang="de-DE" sz="1100" b="0" u="none" baseline="0"/>
            <a:t> zeigt die tägliche Abweichung der tatsächlichen Arbeitszeit vom Tages-Soll an.</a:t>
          </a:r>
        </a:p>
        <a:p>
          <a:endParaRPr lang="de-DE" sz="1100" b="0" u="none" baseline="0"/>
        </a:p>
        <a:p>
          <a:pPr>
            <a:lnSpc>
              <a:spcPts val="1200"/>
            </a:lnSpc>
          </a:pPr>
          <a:r>
            <a:rPr lang="de-DE" sz="1100" b="0" u="none" baseline="0"/>
            <a:t>Die Spalte </a:t>
          </a:r>
          <a:r>
            <a:rPr lang="de-DE" sz="1100" b="1" u="none" baseline="0"/>
            <a:t>FLEX</a:t>
          </a:r>
          <a:r>
            <a:rPr lang="de-DE" sz="1100" b="0" u="none" baseline="0"/>
            <a:t> zeigt die Summe aller über die Vertragsstunden hinaus geleisteten Arbeitszeiten an. Diese Flex-Stunden müssen bis zum Vertragsende, aber spätestens innerhalb von 12 Monaten nach Erbringung der Arbeitsleistung ausgeglichen sein. Am Monatsende übernehmen Sie die Flex-Stunden aus dem Feld </a:t>
          </a:r>
          <a:r>
            <a:rPr lang="de-DE" sz="1100" b="1" u="none" baseline="0"/>
            <a:t>Flex Gesamt </a:t>
          </a:r>
          <a:r>
            <a:rPr lang="de-DE" sz="1100" b="0" u="none" baseline="0"/>
            <a:t>in den Folgemonat und tragen diesen Wert in das Feld </a:t>
          </a:r>
          <a:r>
            <a:rPr lang="de-DE" sz="1100" b="1" baseline="0"/>
            <a:t>Übertrag Vormonat</a:t>
          </a:r>
          <a:r>
            <a:rPr lang="de-DE" sz="1100" b="0" baseline="0"/>
            <a:t> ein.</a:t>
          </a:r>
          <a:endParaRPr lang="de-DE" sz="1100" b="1"/>
        </a:p>
        <a:p>
          <a:pPr>
            <a:lnSpc>
              <a:spcPts val="1100"/>
            </a:lnSpc>
          </a:pPr>
          <a:r>
            <a:rPr lang="de-DE" sz="1100"/>
            <a:t>___________________________________________________</a:t>
          </a:r>
        </a:p>
        <a:p>
          <a:pPr>
            <a:lnSpc>
              <a:spcPts val="1100"/>
            </a:lnSpc>
          </a:pPr>
          <a:endParaRPr lang="de-DE" sz="1100"/>
        </a:p>
        <a:p>
          <a:pPr>
            <a:lnSpc>
              <a:spcPts val="1100"/>
            </a:lnSpc>
          </a:pPr>
          <a:r>
            <a:rPr lang="de-DE" sz="1100"/>
            <a:t>In der Spalte </a:t>
          </a:r>
          <a:r>
            <a:rPr lang="de-DE" sz="1100" b="1"/>
            <a:t>Art </a:t>
          </a:r>
          <a:r>
            <a:rPr lang="de-DE" sz="1100" b="0"/>
            <a:t>können Sie Tage</a:t>
          </a:r>
          <a:r>
            <a:rPr lang="de-DE" sz="1100" b="0" baseline="0"/>
            <a:t> markieren, an denen eine Abweichung vom Standard vorliegt. Je nach Art der Eingabe gibt es unterschiedliche Auswirkungen. Sie können dort zwischen folgenden Kürzel wählen</a:t>
          </a:r>
        </a:p>
        <a:p>
          <a:pPr>
            <a:lnSpc>
              <a:spcPts val="1100"/>
            </a:lnSpc>
          </a:pPr>
          <a:endParaRPr lang="de-DE" sz="1100" b="0" baseline="0"/>
        </a:p>
        <a:p>
          <a:r>
            <a:rPr lang="de-DE" sz="1100"/>
            <a:t>K = krank 		(IST</a:t>
          </a:r>
          <a:r>
            <a:rPr lang="de-DE" sz="1100" baseline="0"/>
            <a:t> = SOLL)</a:t>
          </a:r>
        </a:p>
        <a:p>
          <a:pPr>
            <a:lnSpc>
              <a:spcPts val="1100"/>
            </a:lnSpc>
          </a:pPr>
          <a:r>
            <a:rPr lang="de-DE" sz="1100" baseline="0"/>
            <a:t>U = Urlaub</a:t>
          </a:r>
          <a:r>
            <a:rPr lang="de-DE" sz="1100"/>
            <a:t>          	(IST = SOLL)</a:t>
          </a:r>
        </a:p>
        <a:p>
          <a:r>
            <a:rPr lang="de-DE" sz="1100"/>
            <a:t>F = Feiertag		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(IST = SOLL)</a:t>
          </a:r>
          <a:endParaRPr lang="de-DE">
            <a:effectLst/>
          </a:endParaRPr>
        </a:p>
        <a:p>
          <a:pPr>
            <a:lnSpc>
              <a:spcPts val="1100"/>
            </a:lnSpc>
          </a:pPr>
          <a:r>
            <a:rPr lang="de-DE" sz="1100"/>
            <a:t>SU = Stundenweise Urlaub	(für SHK/WHF/WHK:</a:t>
          </a:r>
          <a:r>
            <a:rPr lang="de-DE" sz="1100" baseline="0"/>
            <a:t> </a:t>
          </a:r>
          <a:r>
            <a:rPr lang="de-DE" sz="1100"/>
            <a:t>Urlaubszeit in Stunden in der Spalte</a:t>
          </a:r>
          <a:r>
            <a:rPr lang="de-DE" sz="1100" baseline="0"/>
            <a:t> </a:t>
          </a:r>
          <a:r>
            <a:rPr lang="de-DE" sz="1100" b="1" baseline="0"/>
            <a:t>Zeit</a:t>
          </a:r>
          <a:r>
            <a:rPr lang="de-DE" sz="1100" b="0" baseline="0"/>
            <a:t> eintragen)</a:t>
          </a:r>
        </a:p>
        <a:p>
          <a:pPr>
            <a:lnSpc>
              <a:spcPts val="1100"/>
            </a:lnSpc>
          </a:pPr>
          <a:r>
            <a:rPr lang="de-DE" sz="1100"/>
            <a:t>UU = Unbezahlter Urlaub	(SOLL</a:t>
          </a:r>
          <a:r>
            <a:rPr lang="de-DE" sz="1100" baseline="0"/>
            <a:t> = 0,00)</a:t>
          </a:r>
          <a:endParaRPr lang="de-DE" sz="1100"/>
        </a:p>
        <a:p>
          <a:r>
            <a:rPr lang="de-DE" sz="1100"/>
            <a:t>SV = Sollvorgabe	(Eingabe</a:t>
          </a:r>
          <a:r>
            <a:rPr lang="de-DE" sz="1100" baseline="0"/>
            <a:t> des SOLL in die Spalte </a:t>
          </a:r>
          <a:r>
            <a:rPr lang="de-DE" sz="1100" b="1" baseline="0"/>
            <a:t>Zeit</a:t>
          </a:r>
          <a:r>
            <a:rPr lang="de-DE" sz="1100" b="0" baseline="0"/>
            <a:t> wenn SOLL vom Standard abweicht.)</a:t>
          </a:r>
        </a:p>
        <a:p>
          <a:endParaRPr lang="de-DE" sz="1100" b="0" baseline="0"/>
        </a:p>
        <a:p>
          <a:pPr>
            <a:lnSpc>
              <a:spcPts val="900"/>
            </a:lnSpc>
          </a:pPr>
          <a:endParaRPr lang="de-DE" sz="1100" b="1" baseline="0"/>
        </a:p>
        <a:p>
          <a:endParaRPr lang="de-DE" sz="1100" b="1" baseline="0"/>
        </a:p>
        <a:p>
          <a:pPr>
            <a:lnSpc>
              <a:spcPts val="900"/>
            </a:lnSpc>
          </a:pPr>
          <a:endParaRPr lang="de-DE" sz="1100" b="1" baseline="0"/>
        </a:p>
        <a:p>
          <a:pPr>
            <a:lnSpc>
              <a:spcPts val="1200"/>
            </a:lnSpc>
          </a:pPr>
          <a:endParaRPr lang="de-DE" sz="1100" b="1" baseline="0"/>
        </a:p>
        <a:p>
          <a:pPr>
            <a:lnSpc>
              <a:spcPts val="700"/>
            </a:lnSpc>
          </a:pPr>
          <a:endParaRPr lang="de-DE" sz="1100" b="1"/>
        </a:p>
      </xdr:txBody>
    </xdr:sp>
    <xdr:clientData fPrint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51</xdr:row>
      <xdr:rowOff>0</xdr:rowOff>
    </xdr:from>
    <xdr:to>
      <xdr:col>15</xdr:col>
      <xdr:colOff>809625</xdr:colOff>
      <xdr:row>52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315075" y="12506325"/>
          <a:ext cx="31432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2520462" y="3040673"/>
          <a:ext cx="1714500" cy="9341827"/>
        </a:xfrm>
        <a:prstGeom prst="rect">
          <a:avLst/>
        </a:prstGeom>
        <a:noFill/>
        <a:ln w="12700">
          <a:solidFill>
            <a:prstClr val="black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/>
        <a:lstStyle/>
        <a:p>
          <a:endParaRPr lang="de-DE"/>
        </a:p>
      </xdr:txBody>
    </xdr:sp>
    <xdr:clientData fPrintsWithSheet="0"/>
  </xdr:twoCellAnchor>
  <xdr:twoCellAnchor>
    <xdr:from>
      <xdr:col>10</xdr:col>
      <xdr:colOff>723900</xdr:colOff>
      <xdr:row>47</xdr:row>
      <xdr:rowOff>0</xdr:rowOff>
    </xdr:from>
    <xdr:to>
      <xdr:col>12</xdr:col>
      <xdr:colOff>809625</xdr:colOff>
      <xdr:row>48</xdr:row>
      <xdr:rowOff>9525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/>
      </xdr:nvSpPr>
      <xdr:spPr>
        <a:xfrm>
          <a:off x="6229350" y="12620625"/>
          <a:ext cx="28765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000"/>
            <a:t>--&gt; diesen Wert</a:t>
          </a:r>
          <a:r>
            <a:rPr lang="de-DE" sz="1000" baseline="0"/>
            <a:t> in den Folgemonat übertragen</a:t>
          </a:r>
          <a:endParaRPr lang="de-DE" sz="1000"/>
        </a:p>
      </xdr:txBody>
    </xdr:sp>
    <xdr:clientData fPrintsWithSheet="0"/>
  </xdr:twoCellAnchor>
  <xdr:twoCellAnchor>
    <xdr:from>
      <xdr:col>14</xdr:col>
      <xdr:colOff>277091</xdr:colOff>
      <xdr:row>0</xdr:row>
      <xdr:rowOff>69273</xdr:rowOff>
    </xdr:from>
    <xdr:to>
      <xdr:col>24</xdr:col>
      <xdr:colOff>497899</xdr:colOff>
      <xdr:row>14</xdr:row>
      <xdr:rowOff>140277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9888682" y="69273"/>
          <a:ext cx="6351444" cy="3292186"/>
        </a:xfrm>
        <a:prstGeom prst="rect">
          <a:avLst/>
        </a:prstGeom>
        <a:solidFill>
          <a:srgbClr val="FFFF00"/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1" u="sng"/>
            <a:t>Rechtliche Rahmenbedingungen:</a:t>
          </a:r>
        </a:p>
        <a:p>
          <a:endParaRPr lang="de-DE" sz="1100"/>
        </a:p>
        <a:p>
          <a:r>
            <a:rPr lang="de-DE" sz="1200">
              <a:solidFill>
                <a:srgbClr val="FF0000"/>
              </a:solidFill>
            </a:rPr>
            <a:t>Die Regelungen des Arbeitszeitgesetzes (ArbZG)</a:t>
          </a:r>
          <a:r>
            <a:rPr lang="de-DE" sz="1200" baseline="0">
              <a:solidFill>
                <a:srgbClr val="FF0000"/>
              </a:solidFill>
            </a:rPr>
            <a:t> sind jederzeit zu beachten!</a:t>
          </a:r>
        </a:p>
        <a:p>
          <a:endParaRPr lang="de-DE" sz="1100" baseline="0"/>
        </a:p>
        <a:p>
          <a:r>
            <a:rPr lang="de-DE" sz="1100" u="sng" baseline="0"/>
            <a:t>Auszug aus dem Gesetz (Stand: Jan. 2015)</a:t>
          </a:r>
        </a:p>
        <a:p>
          <a:endParaRPr lang="de-DE" sz="1100" u="sng" baseline="0"/>
        </a:p>
        <a:p>
          <a:r>
            <a:rPr lang="de-DE" sz="1100" b="1" baseline="0"/>
            <a:t>§ 3: Arbeitszeit</a:t>
          </a:r>
        </a:p>
        <a:p>
          <a:r>
            <a:rPr lang="de-DE" sz="1100" baseline="0"/>
            <a:t>- die tägliche Arbeitszeit darf 10 Stunden nicht überschreiten</a:t>
          </a:r>
        </a:p>
        <a:p>
          <a:r>
            <a:rPr lang="de-DE" sz="1100" baseline="0"/>
            <a:t>- die wöchentliche Arbeitszeit darf 48 Stunden nicht überschreiten</a:t>
          </a:r>
        </a:p>
        <a:p>
          <a:endParaRPr lang="de-DE" sz="1100" baseline="0"/>
        </a:p>
        <a:p>
          <a:r>
            <a:rPr lang="de-DE" sz="1100" b="1" baseline="0"/>
            <a:t>§ 4: Ruhepausen</a:t>
          </a:r>
        </a:p>
        <a:p>
          <a:r>
            <a:rPr lang="de-DE" sz="1100" baseline="0"/>
            <a:t>- mindestens 30 Minuten Pause bei einer Arbeitszeit von mehr als 6 bis zu 9 Stunden</a:t>
          </a:r>
        </a:p>
        <a:p>
          <a:r>
            <a:rPr lang="de-DE" sz="1100" baseline="0"/>
            <a:t>- weitere 15 Minuten Pause bei einer Arbeitszeit von mehr als 9 Stunden</a:t>
          </a:r>
        </a:p>
        <a:p>
          <a:endParaRPr lang="de-DE" sz="1100" baseline="0"/>
        </a:p>
        <a:p>
          <a:r>
            <a:rPr lang="de-DE" sz="1100" b="1" baseline="0"/>
            <a:t>§ 5: Ruhezeit</a:t>
          </a:r>
        </a:p>
        <a:p>
          <a:r>
            <a:rPr lang="de-DE" sz="1100" baseline="0"/>
            <a:t>- nach Beendigung der täglichen Arbeitszeit ist eine Ruhezeit von mindestens 11 Stunden vor Beginn der nächsten Arbeitszeit einzuhalten</a:t>
          </a:r>
        </a:p>
      </xdr:txBody>
    </xdr:sp>
    <xdr:clientData fPrintsWithSheet="0"/>
  </xdr:twoCellAnchor>
  <xdr:twoCellAnchor>
    <xdr:from>
      <xdr:col>14</xdr:col>
      <xdr:colOff>266626</xdr:colOff>
      <xdr:row>14</xdr:row>
      <xdr:rowOff>192422</xdr:rowOff>
    </xdr:from>
    <xdr:to>
      <xdr:col>24</xdr:col>
      <xdr:colOff>518949</xdr:colOff>
      <xdr:row>54</xdr:row>
      <xdr:rowOff>111893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9890160" y="3391508"/>
          <a:ext cx="6374599" cy="10731988"/>
        </a:xfrm>
        <a:prstGeom prst="rect">
          <a:avLst/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lang="de-DE" sz="1200" b="1" u="sng"/>
            <a:t>Hinweise zur Nutzung</a:t>
          </a:r>
          <a:r>
            <a:rPr lang="de-DE" sz="1200" b="1" u="sng" baseline="0"/>
            <a:t> des Formulars:</a:t>
          </a:r>
          <a:endParaRPr lang="de-DE" sz="1100" b="1" u="sng"/>
        </a:p>
        <a:p>
          <a:endParaRPr lang="de-DE" sz="1100"/>
        </a:p>
        <a:p>
          <a:r>
            <a:rPr lang="de-DE" sz="1100"/>
            <a:t>Bitte tragen Sie im oberen Bereich zunächst</a:t>
          </a:r>
          <a:r>
            <a:rPr lang="de-DE" sz="1100" baseline="0"/>
            <a:t> das </a:t>
          </a:r>
          <a:r>
            <a:rPr lang="de-DE" sz="1100" b="1" baseline="0"/>
            <a:t>Jahr</a:t>
          </a:r>
          <a:r>
            <a:rPr lang="de-DE" sz="1100" baseline="0"/>
            <a:t>, Ihren </a:t>
          </a:r>
          <a:r>
            <a:rPr lang="de-DE" sz="1100" b="1" baseline="0"/>
            <a:t>Namen</a:t>
          </a:r>
          <a:r>
            <a:rPr lang="de-DE" sz="1100" baseline="0"/>
            <a:t>, </a:t>
          </a:r>
          <a:r>
            <a:rPr lang="de-DE" sz="1100" b="1" baseline="0"/>
            <a:t>Beschäftigungsbereich</a:t>
          </a:r>
          <a:r>
            <a:rPr lang="de-DE" sz="1100" baseline="0"/>
            <a:t> und Ihr </a:t>
          </a:r>
          <a:r>
            <a:rPr lang="de-DE" sz="1100" b="1" baseline="0"/>
            <a:t>Beschäftigungsverhältnis </a:t>
          </a:r>
          <a:r>
            <a:rPr lang="de-DE" sz="1100" baseline="0"/>
            <a:t>ein.</a:t>
          </a:r>
        </a:p>
        <a:p>
          <a:endParaRPr lang="de-DE" sz="1100" baseline="0"/>
        </a:p>
        <a:p>
          <a:r>
            <a:rPr lang="de-DE" sz="1100" baseline="0"/>
            <a:t>Im Feld </a:t>
          </a:r>
          <a:r>
            <a:rPr lang="de-DE" sz="1100" b="1" baseline="0"/>
            <a:t>Wöchentl. Arbeitszeit</a:t>
          </a:r>
          <a:r>
            <a:rPr lang="de-DE" sz="1100" b="0" baseline="0"/>
            <a:t> tragen Sie bitte Ihre vertraglich vereinbarte Wochenarbeitszeit ein.</a:t>
          </a:r>
        </a:p>
        <a:p>
          <a:endParaRPr lang="de-DE" sz="1100" b="0" baseline="0"/>
        </a:p>
        <a:p>
          <a:r>
            <a:rPr lang="de-DE" sz="1100" b="0" baseline="0"/>
            <a:t>Die Wochenarbeitszeit wird standardmäßig auf </a:t>
          </a:r>
          <a:r>
            <a:rPr lang="de-DE" sz="1100" b="1" baseline="0"/>
            <a:t>5</a:t>
          </a:r>
          <a:r>
            <a:rPr lang="de-DE" sz="1100" b="0" baseline="0"/>
            <a:t> </a:t>
          </a:r>
          <a:r>
            <a:rPr lang="de-DE" sz="1100" b="1" baseline="0"/>
            <a:t>Arbeitstage </a:t>
          </a:r>
          <a:r>
            <a:rPr lang="de-DE" sz="1100" b="0" baseline="0"/>
            <a:t>(Mo - Fr) verteilt. Wenn Sie eine hiervon abweichende Verteilung vereinbart haben, tragen Sie bitte Ihre indivduellen Soll-Zeiten in die Zeile  </a:t>
          </a:r>
          <a:r>
            <a:rPr lang="de-DE" sz="1100" b="1" baseline="0"/>
            <a:t>individuell </a:t>
          </a:r>
          <a:r>
            <a:rPr lang="de-DE" sz="1100" b="0" baseline="0"/>
            <a:t>ein. Beachten Sie bitte, dass die Summe der Soll-Stunden pro Tag dem Wert im Feld </a:t>
          </a:r>
          <a:r>
            <a:rPr lang="de-DE" sz="1100" b="1" baseline="0"/>
            <a:t>wöchentl. Arbeitszeit </a:t>
          </a:r>
          <a:r>
            <a:rPr lang="de-DE" sz="1100" b="0" baseline="0"/>
            <a:t>entsprechen muss. </a:t>
          </a:r>
        </a:p>
        <a:p>
          <a:endParaRPr lang="de-DE" sz="1100" b="0" baseline="0"/>
        </a:p>
        <a:p>
          <a:r>
            <a:rPr lang="de-DE" sz="1100" b="0" baseline="0"/>
            <a:t>Die eingetragenen Soll-Werte gelten für den gesamten Monat! Einzelne Abweichungen hiervon werden über das FLEX-Konto ausgeglichen.</a:t>
          </a:r>
        </a:p>
        <a:p>
          <a:endParaRPr lang="de-DE" sz="1100" b="0" baseline="0"/>
        </a:p>
        <a:p>
          <a:pPr lvl="1"/>
          <a:r>
            <a:rPr lang="de-DE" sz="1100" b="0" baseline="0"/>
            <a:t>Wenn Sie also bspw. </a:t>
          </a:r>
          <a:r>
            <a:rPr lang="de-DE" sz="1100" b="0" i="1" baseline="0"/>
            <a:t>Montag, Mittwoch</a:t>
          </a:r>
          <a:r>
            <a:rPr lang="de-DE" sz="1100" b="0" baseline="0"/>
            <a:t>, und </a:t>
          </a:r>
          <a:r>
            <a:rPr lang="de-DE" sz="1100" b="0" i="1" baseline="0"/>
            <a:t>Freitag </a:t>
          </a:r>
          <a:r>
            <a:rPr lang="de-DE" sz="1100" b="0" baseline="0"/>
            <a:t>als regelmäßige Arbeitstage eingetragen haben, aber in einer Woche mal am </a:t>
          </a:r>
          <a:r>
            <a:rPr lang="de-DE" sz="1100" b="0" i="1" baseline="0"/>
            <a:t>Donnerstag </a:t>
          </a:r>
          <a:r>
            <a:rPr lang="de-DE" sz="1100" b="0" baseline="0"/>
            <a:t>anstatt </a:t>
          </a:r>
          <a:r>
            <a:rPr lang="de-DE" sz="1100" b="0" i="1" baseline="0"/>
            <a:t>Mittwoch </a:t>
          </a:r>
          <a:r>
            <a:rPr lang="de-DE" sz="1100" b="0" baseline="0"/>
            <a:t>arbeiten, dann werden die Minusstunden vom </a:t>
          </a:r>
          <a:r>
            <a:rPr lang="de-DE" sz="1100" b="0" i="1" baseline="0"/>
            <a:t>Mi ttwoch </a:t>
          </a:r>
          <a:r>
            <a:rPr lang="de-DE" sz="1100" b="0" baseline="0"/>
            <a:t>am </a:t>
          </a:r>
          <a:r>
            <a:rPr lang="de-DE" sz="1100" b="0" i="1" baseline="0"/>
            <a:t>Donnerstag</a:t>
          </a:r>
          <a:r>
            <a:rPr lang="de-DE" sz="1100" b="0" baseline="0"/>
            <a:t> wieder ausgeglichen.</a:t>
          </a:r>
        </a:p>
        <a:p>
          <a:endParaRPr lang="de-DE" sz="1100" b="0" baseline="0"/>
        </a:p>
        <a:p>
          <a:r>
            <a:rPr lang="de-DE" sz="1100" b="0" baseline="0"/>
            <a:t>Wenn sich im Laufe des Monats ihre Wochenarbeitszeit ändert, müssen Sie die geänderten täglichen Soll-Stunden bis zum Monatsende in der Spalte </a:t>
          </a:r>
          <a:r>
            <a:rPr lang="de-DE" sz="1100" b="1" baseline="0"/>
            <a:t>Zeit</a:t>
          </a:r>
          <a:r>
            <a:rPr lang="de-DE" sz="1100" b="0" baseline="0"/>
            <a:t> eintragen und mit dem Kürzel </a:t>
          </a:r>
          <a:r>
            <a:rPr lang="de-DE" sz="1100" b="1" baseline="0"/>
            <a:t>SV</a:t>
          </a:r>
          <a:r>
            <a:rPr lang="de-DE" sz="1100" b="0" baseline="0"/>
            <a:t> in der Spalte </a:t>
          </a:r>
          <a:r>
            <a:rPr lang="de-DE" sz="1100" b="1" baseline="0"/>
            <a:t>Art</a:t>
          </a:r>
          <a:r>
            <a:rPr lang="de-DE" sz="1100" b="0" baseline="0"/>
            <a:t> kennzeichnen.</a:t>
          </a:r>
        </a:p>
        <a:p>
          <a:endParaRPr lang="de-DE" sz="1100" b="0" baseline="0"/>
        </a:p>
        <a:p>
          <a:r>
            <a:rPr lang="de-DE" sz="1100" b="0" baseline="0"/>
            <a:t>In den Spalten </a:t>
          </a:r>
          <a:r>
            <a:rPr lang="de-DE" sz="1100" b="1" baseline="0"/>
            <a:t>Beginn </a:t>
          </a:r>
          <a:r>
            <a:rPr lang="de-DE" sz="1100" b="0" u="none" baseline="0"/>
            <a:t>und </a:t>
          </a:r>
          <a:r>
            <a:rPr lang="de-DE" sz="1100" b="1" u="none" baseline="0"/>
            <a:t>Ende </a:t>
          </a:r>
          <a:r>
            <a:rPr lang="de-DE" sz="1100" b="0" u="none" baseline="0"/>
            <a:t>tragen Sie bitte jeweils Beginn und Ende der täglichen Arbeitszeit im Format </a:t>
          </a:r>
          <a:r>
            <a:rPr lang="de-DE" sz="1100" b="1" u="none" baseline="0"/>
            <a:t>hh,mm</a:t>
          </a:r>
          <a:r>
            <a:rPr lang="de-DE" sz="1100" b="0" u="none" baseline="0"/>
            <a:t> ein. Die Summe aller Pausen pro Tag tragen Sie bitte in die Spalte </a:t>
          </a:r>
          <a:r>
            <a:rPr lang="de-DE" sz="1100" b="1" u="none" baseline="0"/>
            <a:t>Pause/n</a:t>
          </a:r>
          <a:r>
            <a:rPr lang="de-DE" sz="1100" b="0" u="none" baseline="0"/>
            <a:t> ein.</a:t>
          </a:r>
        </a:p>
        <a:p>
          <a:endParaRPr lang="de-DE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de-D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Beginn   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8:00 Uhr   --&gt; Eingabe:    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8,00		</a:t>
          </a:r>
          <a:r>
            <a:rPr lang="de-D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Ende   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14:25 Uhr --&gt; Eingabe:  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14,25	</a:t>
          </a:r>
        </a:p>
        <a:p>
          <a:pPr lvl="1"/>
          <a:endParaRPr lang="de-DE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Pause </a:t>
          </a:r>
          <a:endParaRPr lang="de-DE">
            <a:effectLst/>
          </a:endParaRPr>
        </a:p>
        <a:p>
          <a:pPr lvl="1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 Minuten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0,30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endParaRPr lang="de-DE">
            <a:effectLst/>
          </a:endParaRPr>
        </a:p>
        <a:p>
          <a:pPr lvl="1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 Minuten Pause = 1 Stunde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1,00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de-DE">
            <a:effectLst/>
          </a:endParaRPr>
        </a:p>
        <a:p>
          <a:pPr lvl="1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 Minuten Pause = 1 Stunde 30 Minuten Pause --&gt; Eingabe: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1,30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e-DE">
            <a:effectLst/>
          </a:endParaRPr>
        </a:p>
        <a:p>
          <a:endParaRPr lang="de-DE" sz="1100" b="0" u="none" baseline="0"/>
        </a:p>
        <a:p>
          <a:r>
            <a:rPr lang="de-DE" sz="1100" b="0" u="none" baseline="0"/>
            <a:t>In der Spalte </a:t>
          </a:r>
          <a:r>
            <a:rPr lang="de-DE" sz="1100" b="1" u="none" baseline="0"/>
            <a:t>IST</a:t>
          </a:r>
          <a:r>
            <a:rPr lang="de-DE" sz="1100" b="0" u="none" baseline="0"/>
            <a:t> wird die tatsächliche Arbeitszeit pro Tag angezeigt. Die Spalte </a:t>
          </a:r>
          <a:r>
            <a:rPr lang="de-DE" sz="1100" b="1" u="none" baseline="0"/>
            <a:t> + / - Tag</a:t>
          </a:r>
          <a:r>
            <a:rPr lang="de-DE" sz="1100" b="0" u="none" baseline="0"/>
            <a:t> zeigt die tägliche Abweichung der tatsächlichen Arbeitszeit vom Tages-Soll an.</a:t>
          </a:r>
        </a:p>
        <a:p>
          <a:endParaRPr lang="de-DE" sz="1100" b="0" u="none" baseline="0"/>
        </a:p>
        <a:p>
          <a:r>
            <a:rPr lang="de-DE" sz="1100" b="0" u="none" baseline="0"/>
            <a:t>Die Spalte </a:t>
          </a:r>
          <a:r>
            <a:rPr lang="de-DE" sz="1100" b="1" u="none" baseline="0"/>
            <a:t>FLEX</a:t>
          </a:r>
          <a:r>
            <a:rPr lang="de-DE" sz="1100" b="0" u="none" baseline="0"/>
            <a:t> zeigt die Summe aller über die Vertragsstunden hinaus geleisteten Arbeitszeiten an. Diese Flex-Stunden müssen bis zum Vertragsende, aber spätestens innerhalb von 12 Monaten nach Erbringung der Arbeitsleistung ausgeglichen sein. Am Monatsende übernehmen Sie die Flex-Stunden aus dem Feld </a:t>
          </a:r>
          <a:r>
            <a:rPr lang="de-DE" sz="1100" b="1" u="none" baseline="0"/>
            <a:t>Flex Gesamt </a:t>
          </a:r>
          <a:r>
            <a:rPr lang="de-DE" sz="1100" b="0" u="none" baseline="0"/>
            <a:t>in den Folgemonat und tragen diesen Wert in das Feld </a:t>
          </a:r>
          <a:r>
            <a:rPr lang="de-DE" sz="1100" b="1" baseline="0"/>
            <a:t>Übertrag Vormonat</a:t>
          </a:r>
          <a:r>
            <a:rPr lang="de-DE" sz="1100" b="0" baseline="0"/>
            <a:t> ein.</a:t>
          </a:r>
          <a:endParaRPr lang="de-DE" sz="1100" b="1"/>
        </a:p>
        <a:p>
          <a:pPr>
            <a:lnSpc>
              <a:spcPts val="1200"/>
            </a:lnSpc>
          </a:pPr>
          <a:r>
            <a:rPr lang="de-DE" sz="1100"/>
            <a:t>___________________________________________________</a:t>
          </a:r>
        </a:p>
        <a:p>
          <a:pPr>
            <a:lnSpc>
              <a:spcPts val="1200"/>
            </a:lnSpc>
          </a:pPr>
          <a:endParaRPr lang="de-DE" sz="1100"/>
        </a:p>
        <a:p>
          <a:pPr>
            <a:lnSpc>
              <a:spcPts val="1200"/>
            </a:lnSpc>
          </a:pPr>
          <a:r>
            <a:rPr lang="de-DE" sz="1100"/>
            <a:t>In der Spalte </a:t>
          </a:r>
          <a:r>
            <a:rPr lang="de-DE" sz="1100" b="1"/>
            <a:t>Art </a:t>
          </a:r>
          <a:r>
            <a:rPr lang="de-DE" sz="1100" b="0"/>
            <a:t>können Sie Tage</a:t>
          </a:r>
          <a:r>
            <a:rPr lang="de-DE" sz="1100" b="0" baseline="0"/>
            <a:t> markieren, an denen eine Abweichung vom Standard vorliegt. Je nach Art der Eingabe gibt es unterschiedliche Auswirkungen. Sie können dort zwischen folgenden Kürzel wählen</a:t>
          </a:r>
        </a:p>
        <a:p>
          <a:pPr>
            <a:lnSpc>
              <a:spcPts val="1200"/>
            </a:lnSpc>
          </a:pPr>
          <a:endParaRPr lang="de-DE" sz="1100" b="0" baseline="0"/>
        </a:p>
        <a:p>
          <a:r>
            <a:rPr lang="de-DE" sz="1100"/>
            <a:t>K = krank 		(IST</a:t>
          </a:r>
          <a:r>
            <a:rPr lang="de-DE" sz="1100" baseline="0"/>
            <a:t> = SOLL)</a:t>
          </a:r>
        </a:p>
        <a:p>
          <a:pPr>
            <a:lnSpc>
              <a:spcPts val="1200"/>
            </a:lnSpc>
          </a:pPr>
          <a:r>
            <a:rPr lang="de-DE" sz="1100" baseline="0"/>
            <a:t>U = Urlaub</a:t>
          </a:r>
          <a:r>
            <a:rPr lang="de-DE" sz="1100"/>
            <a:t>          	(IST = SOLL)</a:t>
          </a:r>
        </a:p>
        <a:p>
          <a:r>
            <a:rPr lang="de-DE" sz="1100"/>
            <a:t>F = Feiertag		(SOLL = 0,00)</a:t>
          </a:r>
        </a:p>
        <a:p>
          <a:pPr>
            <a:lnSpc>
              <a:spcPts val="1200"/>
            </a:lnSpc>
          </a:pPr>
          <a:r>
            <a:rPr lang="de-DE" sz="1100"/>
            <a:t>SU = Stundenweise Urlaub	(für SHK/WHF/WHK:</a:t>
          </a:r>
          <a:r>
            <a:rPr lang="de-DE" sz="1100" baseline="0"/>
            <a:t> </a:t>
          </a:r>
          <a:r>
            <a:rPr lang="de-DE" sz="1100"/>
            <a:t>Urlaubszeit in Stunden in der Spalte</a:t>
          </a:r>
          <a:r>
            <a:rPr lang="de-DE" sz="1100" baseline="0"/>
            <a:t> </a:t>
          </a:r>
          <a:r>
            <a:rPr lang="de-DE" sz="1100" b="1" baseline="0"/>
            <a:t>Zeit</a:t>
          </a:r>
          <a:r>
            <a:rPr lang="de-DE" sz="1100" b="0" baseline="0"/>
            <a:t> eintragen)</a:t>
          </a:r>
        </a:p>
        <a:p>
          <a:pPr>
            <a:lnSpc>
              <a:spcPts val="1200"/>
            </a:lnSpc>
          </a:pPr>
          <a:r>
            <a:rPr lang="de-DE" sz="1100"/>
            <a:t>UU = Unbezahlter Urlaub	(SOLL</a:t>
          </a:r>
          <a:r>
            <a:rPr lang="de-DE" sz="1100" baseline="0"/>
            <a:t> = 0,00)</a:t>
          </a:r>
          <a:endParaRPr lang="de-DE" sz="1100"/>
        </a:p>
        <a:p>
          <a:r>
            <a:rPr lang="de-DE" sz="1100"/>
            <a:t>SV = Sollvorgabe	(Eingabe</a:t>
          </a:r>
          <a:r>
            <a:rPr lang="de-DE" sz="1100" baseline="0"/>
            <a:t> des SOLL in die Spalte </a:t>
          </a:r>
          <a:r>
            <a:rPr lang="de-DE" sz="1100" b="1" baseline="0"/>
            <a:t>Zeit</a:t>
          </a:r>
          <a:r>
            <a:rPr lang="de-DE" sz="1100" b="0" baseline="0"/>
            <a:t> wenn SOLL vom Standard abweicht. Bspw. bei Änderung der Wochenarbeitszeit im laufenden Monat)</a:t>
          </a:r>
        </a:p>
        <a:p>
          <a:pPr>
            <a:lnSpc>
              <a:spcPts val="1200"/>
            </a:lnSpc>
          </a:pPr>
          <a:endParaRPr lang="de-DE" sz="1100" b="0" baseline="0"/>
        </a:p>
        <a:p>
          <a:pPr>
            <a:lnSpc>
              <a:spcPts val="1200"/>
            </a:lnSpc>
          </a:pPr>
          <a:r>
            <a:rPr lang="de-DE" sz="1100" b="0" baseline="0"/>
            <a:t>Die wöchentlich regelmäßige Arbeitszeit vermindert sich für jeden gesetzlichen Feiertag, sowie für den 24. und 31.12., sofern sie auf einen Werktag fallen, um die für diese Tage festgelegten Soll-Zeiten. Daher wird bei Eintrag des Kürzel </a:t>
          </a:r>
          <a:r>
            <a:rPr lang="de-DE" sz="1100" b="1" baseline="0"/>
            <a:t>"F"</a:t>
          </a:r>
          <a:r>
            <a:rPr lang="de-DE" sz="1100" b="0" baseline="0"/>
            <a:t> in die Spalte Art die SOLL-Zeit für diesen Tag mit 0,00 ausgewiesen. Diese Tage werden, im Gegensatz zu Krankheits- oder Urlaubstagen, nicht für die nach dem Mindestlohngesetz zu berücksichtigenden Stunden herangezogen.</a:t>
          </a:r>
        </a:p>
        <a:p>
          <a:pPr>
            <a:lnSpc>
              <a:spcPts val="1000"/>
            </a:lnSpc>
          </a:pPr>
          <a:endParaRPr lang="de-DE" sz="1100" b="1" baseline="0"/>
        </a:p>
        <a:p>
          <a:endParaRPr lang="de-DE" sz="1100" b="1" baseline="0"/>
        </a:p>
        <a:p>
          <a:pPr>
            <a:lnSpc>
              <a:spcPts val="1000"/>
            </a:lnSpc>
          </a:pPr>
          <a:endParaRPr lang="de-DE" sz="1100" b="1" baseline="0"/>
        </a:p>
        <a:p>
          <a:endParaRPr lang="de-DE" sz="1100" b="1" baseline="0"/>
        </a:p>
        <a:p>
          <a:pPr>
            <a:lnSpc>
              <a:spcPts val="800"/>
            </a:lnSpc>
          </a:pPr>
          <a:endParaRPr lang="de-DE" sz="1100" b="1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nanke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6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8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10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6.xml"/><Relationship Id="rId4" Type="http://schemas.openxmlformats.org/officeDocument/2006/relationships/vmlDrawing" Target="../drawings/vmlDrawing12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7.xml"/><Relationship Id="rId4" Type="http://schemas.openxmlformats.org/officeDocument/2006/relationships/vmlDrawing" Target="../drawings/vmlDrawing1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3:F9"/>
  <sheetViews>
    <sheetView workbookViewId="0">
      <selection activeCell="A2" sqref="A2"/>
    </sheetView>
  </sheetViews>
  <sheetFormatPr baseColWidth="10" defaultRowHeight="14"/>
  <sheetData>
    <row r="3" spans="1:6" ht="15">
      <c r="A3" s="308" t="s">
        <v>85</v>
      </c>
      <c r="B3" s="304"/>
      <c r="C3" s="304"/>
      <c r="D3" s="304"/>
      <c r="E3" s="304"/>
      <c r="F3" s="304"/>
    </row>
    <row r="4" spans="1:6" ht="15">
      <c r="A4" s="309" t="s">
        <v>90</v>
      </c>
      <c r="C4" t="s">
        <v>89</v>
      </c>
    </row>
    <row r="5" spans="1:6" ht="15">
      <c r="A5" s="309" t="s">
        <v>91</v>
      </c>
      <c r="C5" t="s">
        <v>86</v>
      </c>
    </row>
    <row r="6" spans="1:6" ht="15">
      <c r="A6" s="309"/>
      <c r="C6" t="s">
        <v>87</v>
      </c>
    </row>
    <row r="7" spans="1:6" ht="15">
      <c r="A7" s="309" t="s">
        <v>92</v>
      </c>
      <c r="C7" t="s">
        <v>88</v>
      </c>
    </row>
    <row r="8" spans="1:6" ht="15">
      <c r="A8" s="309" t="s">
        <v>93</v>
      </c>
      <c r="C8" t="s">
        <v>94</v>
      </c>
    </row>
    <row r="9" spans="1:6" ht="15">
      <c r="A9" s="309"/>
    </row>
  </sheetData>
  <sheetProtection algorithmName="SHA-512" hashValue="a9XacfgoFZT2D8rqCCAA757kGQxj9bvcsuG4d+uRz9lnRQjZSeHMiHkfguULpG9hu4WzCfMsrzsArsZWWXq18Q==" saltValue="eqjUeSnqncZmXJ4VAQ8z9Q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>
    <pageSetUpPr fitToPage="1"/>
  </sheetPr>
  <dimension ref="A1:IR78"/>
  <sheetViews>
    <sheetView showGridLines="0" showRowColHeaders="0" tabSelected="1" zoomScale="110" zoomScaleNormal="110" zoomScaleSheetLayoutView="55" zoomScalePageLayoutView="110" workbookViewId="0">
      <selection activeCell="F10" sqref="F10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36" t="s">
        <v>22</v>
      </c>
      <c r="C2" s="336"/>
      <c r="D2" s="336"/>
      <c r="E2" s="336"/>
      <c r="F2" s="336"/>
      <c r="G2" s="336"/>
      <c r="H2" s="336"/>
      <c r="I2" s="336" t="s">
        <v>55</v>
      </c>
      <c r="J2" s="336"/>
      <c r="K2" s="156">
        <v>2027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37" t="s">
        <v>83</v>
      </c>
      <c r="F5" s="338"/>
      <c r="G5" s="338"/>
      <c r="H5" s="339"/>
      <c r="J5" s="263" t="s">
        <v>4</v>
      </c>
      <c r="M5" s="337" t="s">
        <v>99</v>
      </c>
      <c r="N5" s="338"/>
      <c r="O5" s="33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37" t="s">
        <v>98</v>
      </c>
      <c r="F7" s="338"/>
      <c r="G7" s="338"/>
      <c r="H7" s="339"/>
      <c r="J7" s="263" t="s">
        <v>41</v>
      </c>
      <c r="M7" s="340">
        <v>0</v>
      </c>
      <c r="N7" s="341"/>
      <c r="O7" s="34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3" t="s">
        <v>61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1" t="s">
        <v>54</v>
      </c>
      <c r="D10" s="183"/>
      <c r="E10" s="184"/>
      <c r="F10" s="306">
        <v>0</v>
      </c>
      <c r="H10" s="185" t="s">
        <v>62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64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63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80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2" t="s">
        <v>82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0" t="s">
        <v>81</v>
      </c>
      <c r="D14" s="205"/>
      <c r="E14" s="205"/>
      <c r="F14" s="307"/>
      <c r="G14" s="206"/>
      <c r="H14" s="207" t="s">
        <v>62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64</v>
      </c>
      <c r="O14" s="182"/>
      <c r="P14" s="172"/>
    </row>
    <row r="15" spans="2:21" ht="22.5" customHeight="1" thickTop="1" thickBot="1">
      <c r="B15" s="163"/>
      <c r="C15" s="259" t="s">
        <v>79</v>
      </c>
      <c r="D15" s="212"/>
      <c r="E15" s="325"/>
      <c r="F15" s="326"/>
      <c r="G15" s="305" t="b">
        <f>IF($E$15&lt;&gt;0,TRUE(),FALSE())</f>
        <v>0</v>
      </c>
      <c r="H15" s="213" t="s">
        <v>63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7" t="s">
        <v>51</v>
      </c>
      <c r="D18" s="328"/>
      <c r="E18" s="329"/>
      <c r="F18" s="330" t="s">
        <v>84</v>
      </c>
      <c r="G18" s="331"/>
      <c r="H18" s="332"/>
      <c r="I18" s="330" t="s">
        <v>47</v>
      </c>
      <c r="J18" s="331"/>
      <c r="K18" s="332"/>
      <c r="L18" s="333"/>
      <c r="M18" s="334"/>
      <c r="N18" s="334"/>
      <c r="O18" s="334"/>
      <c r="P18" s="335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46478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19" t="s">
        <v>19</v>
      </c>
      <c r="M19" s="320"/>
      <c r="N19" s="320"/>
      <c r="O19" s="320"/>
      <c r="P19" s="321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Donnerstag</v>
      </c>
      <c r="B20" s="264">
        <f>($A$19+ROW(B1)-1)*(MONTH($A$19+1)=MONTH($A$19))</f>
        <v>46478</v>
      </c>
      <c r="C20" s="278"/>
      <c r="D20" s="279"/>
      <c r="E20" s="280">
        <f t="shared" ref="E20:E50" si="1"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>0</v>
      </c>
      <c r="F20" s="287"/>
      <c r="G20" s="287"/>
      <c r="H20" s="287"/>
      <c r="I20" s="281">
        <f t="shared" ref="I20:I50" si="2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22"/>
      <c r="M20" s="323"/>
      <c r="N20" s="323"/>
      <c r="O20" s="323"/>
      <c r="P20" s="324"/>
      <c r="Q20" s="117" t="b">
        <f>IF($G$15=FALSE(),FALSE(),IF($B20&gt;=$E$15,TRUE(),FALSE()))</f>
        <v>0</v>
      </c>
      <c r="S20" s="234">
        <f t="shared" ref="S20:S50" si="3">IF(E20="",0,INT(E20)+((E20-INT(E20))/100*60))</f>
        <v>0</v>
      </c>
      <c r="T20" s="234">
        <f t="shared" ref="T20:V50" si="4">IF(F20="",0,INT(F20)+((F20-INT(F20))*100/60))</f>
        <v>0</v>
      </c>
      <c r="U20" s="234">
        <f t="shared" si="4"/>
        <v>0</v>
      </c>
      <c r="V20" s="234">
        <f t="shared" si="4"/>
        <v>0</v>
      </c>
      <c r="W20" s="234">
        <f t="shared" ref="W20:Y50" si="5">IF(I20="","",INT(I20)+((I20-INT(I20))/100*60))</f>
        <v>0</v>
      </c>
      <c r="X20" s="234">
        <f t="shared" si="5"/>
        <v>0</v>
      </c>
      <c r="Y20" s="234">
        <f t="shared" si="5"/>
        <v>0</v>
      </c>
      <c r="Z20" s="234"/>
      <c r="AE20" s="235"/>
    </row>
    <row r="21" spans="1:252" s="154" customFormat="1" ht="20.25" customHeight="1">
      <c r="A21" s="233" t="str">
        <f t="shared" si="0"/>
        <v>Freitag</v>
      </c>
      <c r="B21" s="265">
        <f>($A$19+ROW(B2)-1)*(MONTH(B20+1)=MONTH($A$19))</f>
        <v>46479</v>
      </c>
      <c r="C21" s="283"/>
      <c r="D21" s="279"/>
      <c r="E21" s="280">
        <f t="shared" si="1"/>
        <v>0</v>
      </c>
      <c r="F21" s="287"/>
      <c r="G21" s="287"/>
      <c r="H21" s="287"/>
      <c r="I21" s="281">
        <f t="shared" si="2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16"/>
      <c r="M21" s="317"/>
      <c r="N21" s="317"/>
      <c r="O21" s="317"/>
      <c r="P21" s="318"/>
      <c r="Q21" s="117" t="b">
        <f t="shared" ref="Q21:Q50" si="8">IF($G$15=FALSE(),FALSE(),IF($B21&gt;=$E$15,TRUE(),FALSE()))</f>
        <v>0</v>
      </c>
      <c r="R21" s="117"/>
      <c r="S21" s="234">
        <f t="shared" si="3"/>
        <v>0</v>
      </c>
      <c r="T21" s="234">
        <f t="shared" si="4"/>
        <v>0</v>
      </c>
      <c r="U21" s="234">
        <f t="shared" si="4"/>
        <v>0</v>
      </c>
      <c r="V21" s="234">
        <f t="shared" si="4"/>
        <v>0</v>
      </c>
      <c r="W21" s="234">
        <f t="shared" si="5"/>
        <v>0</v>
      </c>
      <c r="X21" s="234">
        <f t="shared" si="5"/>
        <v>0</v>
      </c>
      <c r="Y21" s="234">
        <f t="shared" si="5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Samstag</v>
      </c>
      <c r="B22" s="265">
        <f t="shared" ref="B22:B50" si="9">($A$19+ROW(B3)-1)*(MONTH(B21+1)=MONTH($A$19))</f>
        <v>46480</v>
      </c>
      <c r="C22" s="283"/>
      <c r="D22" s="279"/>
      <c r="E22" s="280" t="str">
        <f t="shared" si="1"/>
        <v/>
      </c>
      <c r="F22" s="287"/>
      <c r="G22" s="287"/>
      <c r="H22" s="287"/>
      <c r="I22" s="281">
        <f t="shared" si="2"/>
        <v>0</v>
      </c>
      <c r="J22" s="281">
        <f t="shared" si="6"/>
        <v>0</v>
      </c>
      <c r="K22" s="282">
        <f t="shared" si="7"/>
        <v>0</v>
      </c>
      <c r="L22" s="316"/>
      <c r="M22" s="317"/>
      <c r="N22" s="317"/>
      <c r="O22" s="317"/>
      <c r="P22" s="318"/>
      <c r="Q22" s="117" t="b">
        <f t="shared" si="8"/>
        <v>0</v>
      </c>
      <c r="R22" s="117"/>
      <c r="S22" s="234">
        <f t="shared" si="3"/>
        <v>0</v>
      </c>
      <c r="T22" s="234">
        <f t="shared" si="4"/>
        <v>0</v>
      </c>
      <c r="U22" s="234">
        <f t="shared" si="4"/>
        <v>0</v>
      </c>
      <c r="V22" s="234">
        <f t="shared" si="4"/>
        <v>0</v>
      </c>
      <c r="W22" s="234">
        <f t="shared" si="5"/>
        <v>0</v>
      </c>
      <c r="X22" s="234">
        <f t="shared" si="5"/>
        <v>0</v>
      </c>
      <c r="Y22" s="234">
        <f t="shared" si="5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Sonntag</v>
      </c>
      <c r="B23" s="265">
        <f t="shared" si="9"/>
        <v>46481</v>
      </c>
      <c r="C23" s="283"/>
      <c r="D23" s="279"/>
      <c r="E23" s="280" t="str">
        <f t="shared" si="1"/>
        <v/>
      </c>
      <c r="F23" s="287"/>
      <c r="G23" s="287"/>
      <c r="H23" s="287"/>
      <c r="I23" s="281">
        <f t="shared" si="2"/>
        <v>0</v>
      </c>
      <c r="J23" s="281">
        <f t="shared" si="6"/>
        <v>0</v>
      </c>
      <c r="K23" s="282">
        <f t="shared" si="7"/>
        <v>0</v>
      </c>
      <c r="L23" s="316"/>
      <c r="M23" s="317"/>
      <c r="N23" s="317"/>
      <c r="O23" s="317"/>
      <c r="P23" s="318"/>
      <c r="Q23" s="117" t="b">
        <f t="shared" si="8"/>
        <v>0</v>
      </c>
      <c r="R23" s="117"/>
      <c r="S23" s="234">
        <f t="shared" si="3"/>
        <v>0</v>
      </c>
      <c r="T23" s="234">
        <f t="shared" si="4"/>
        <v>0</v>
      </c>
      <c r="U23" s="234">
        <f t="shared" si="4"/>
        <v>0</v>
      </c>
      <c r="V23" s="234">
        <f t="shared" si="4"/>
        <v>0</v>
      </c>
      <c r="W23" s="234">
        <f t="shared" si="5"/>
        <v>0</v>
      </c>
      <c r="X23" s="234">
        <f t="shared" si="5"/>
        <v>0</v>
      </c>
      <c r="Y23" s="234">
        <f t="shared" si="5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Montag</v>
      </c>
      <c r="B24" s="265">
        <f t="shared" si="9"/>
        <v>46482</v>
      </c>
      <c r="C24" s="283"/>
      <c r="D24" s="279"/>
      <c r="E24" s="280">
        <f t="shared" si="1"/>
        <v>0</v>
      </c>
      <c r="F24" s="287"/>
      <c r="G24" s="287"/>
      <c r="H24" s="287"/>
      <c r="I24" s="281">
        <f t="shared" si="2"/>
        <v>0</v>
      </c>
      <c r="J24" s="281">
        <f t="shared" si="6"/>
        <v>0</v>
      </c>
      <c r="K24" s="282">
        <f t="shared" si="7"/>
        <v>0</v>
      </c>
      <c r="L24" s="316"/>
      <c r="M24" s="317"/>
      <c r="N24" s="317"/>
      <c r="O24" s="317"/>
      <c r="P24" s="318"/>
      <c r="Q24" s="117" t="b">
        <f t="shared" si="8"/>
        <v>0</v>
      </c>
      <c r="R24" s="117"/>
      <c r="S24" s="234">
        <f t="shared" si="3"/>
        <v>0</v>
      </c>
      <c r="T24" s="234">
        <f t="shared" si="4"/>
        <v>0</v>
      </c>
      <c r="U24" s="234">
        <f t="shared" si="4"/>
        <v>0</v>
      </c>
      <c r="V24" s="234">
        <f t="shared" si="4"/>
        <v>0</v>
      </c>
      <c r="W24" s="234">
        <f t="shared" si="5"/>
        <v>0</v>
      </c>
      <c r="X24" s="234">
        <f t="shared" si="5"/>
        <v>0</v>
      </c>
      <c r="Y24" s="234">
        <f t="shared" si="5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Dienstag</v>
      </c>
      <c r="B25" s="265">
        <f t="shared" si="9"/>
        <v>46483</v>
      </c>
      <c r="C25" s="283"/>
      <c r="D25" s="279"/>
      <c r="E25" s="280">
        <f t="shared" si="1"/>
        <v>0</v>
      </c>
      <c r="F25" s="287"/>
      <c r="G25" s="287"/>
      <c r="H25" s="287"/>
      <c r="I25" s="281">
        <f t="shared" si="2"/>
        <v>0</v>
      </c>
      <c r="J25" s="281">
        <f t="shared" si="6"/>
        <v>0</v>
      </c>
      <c r="K25" s="282">
        <f t="shared" si="7"/>
        <v>0</v>
      </c>
      <c r="L25" s="316"/>
      <c r="M25" s="317"/>
      <c r="N25" s="317"/>
      <c r="O25" s="317"/>
      <c r="P25" s="318"/>
      <c r="Q25" s="117" t="b">
        <f t="shared" si="8"/>
        <v>0</v>
      </c>
      <c r="R25" s="117"/>
      <c r="S25" s="234">
        <f t="shared" si="3"/>
        <v>0</v>
      </c>
      <c r="T25" s="234">
        <f t="shared" si="4"/>
        <v>0</v>
      </c>
      <c r="U25" s="234">
        <f t="shared" si="4"/>
        <v>0</v>
      </c>
      <c r="V25" s="234">
        <f t="shared" si="4"/>
        <v>0</v>
      </c>
      <c r="W25" s="234">
        <f t="shared" si="5"/>
        <v>0</v>
      </c>
      <c r="X25" s="234">
        <f t="shared" si="5"/>
        <v>0</v>
      </c>
      <c r="Y25" s="234">
        <f t="shared" si="5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Mittwoch</v>
      </c>
      <c r="B26" s="265">
        <f t="shared" si="9"/>
        <v>46484</v>
      </c>
      <c r="C26" s="283"/>
      <c r="D26" s="279"/>
      <c r="E26" s="280">
        <f t="shared" si="1"/>
        <v>0</v>
      </c>
      <c r="F26" s="287"/>
      <c r="G26" s="287"/>
      <c r="H26" s="287"/>
      <c r="I26" s="281">
        <f t="shared" si="2"/>
        <v>0</v>
      </c>
      <c r="J26" s="281">
        <f t="shared" si="6"/>
        <v>0</v>
      </c>
      <c r="K26" s="282">
        <f t="shared" si="7"/>
        <v>0</v>
      </c>
      <c r="L26" s="316"/>
      <c r="M26" s="317"/>
      <c r="N26" s="317"/>
      <c r="O26" s="317"/>
      <c r="P26" s="318"/>
      <c r="Q26" s="117" t="b">
        <f t="shared" si="8"/>
        <v>0</v>
      </c>
      <c r="R26" s="117"/>
      <c r="S26" s="234">
        <f t="shared" si="3"/>
        <v>0</v>
      </c>
      <c r="T26" s="234">
        <f t="shared" si="4"/>
        <v>0</v>
      </c>
      <c r="U26" s="234">
        <f t="shared" si="4"/>
        <v>0</v>
      </c>
      <c r="V26" s="234">
        <f t="shared" si="4"/>
        <v>0</v>
      </c>
      <c r="W26" s="234">
        <f t="shared" si="5"/>
        <v>0</v>
      </c>
      <c r="X26" s="234">
        <f t="shared" si="5"/>
        <v>0</v>
      </c>
      <c r="Y26" s="234">
        <f t="shared" si="5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Donnerstag</v>
      </c>
      <c r="B27" s="265">
        <f t="shared" si="9"/>
        <v>46485</v>
      </c>
      <c r="C27" s="283"/>
      <c r="D27" s="279"/>
      <c r="E27" s="280">
        <f t="shared" si="1"/>
        <v>0</v>
      </c>
      <c r="F27" s="287"/>
      <c r="G27" s="287"/>
      <c r="H27" s="287"/>
      <c r="I27" s="281">
        <f t="shared" si="2"/>
        <v>0</v>
      </c>
      <c r="J27" s="281">
        <f t="shared" si="6"/>
        <v>0</v>
      </c>
      <c r="K27" s="282">
        <f t="shared" si="7"/>
        <v>0</v>
      </c>
      <c r="L27" s="316"/>
      <c r="M27" s="317"/>
      <c r="N27" s="317"/>
      <c r="O27" s="317"/>
      <c r="P27" s="318"/>
      <c r="Q27" s="117" t="b">
        <f t="shared" si="8"/>
        <v>0</v>
      </c>
      <c r="R27" s="117"/>
      <c r="S27" s="234">
        <f t="shared" si="3"/>
        <v>0</v>
      </c>
      <c r="T27" s="234">
        <f t="shared" si="4"/>
        <v>0</v>
      </c>
      <c r="U27" s="234">
        <f t="shared" si="4"/>
        <v>0</v>
      </c>
      <c r="V27" s="234">
        <f t="shared" si="4"/>
        <v>0</v>
      </c>
      <c r="W27" s="234">
        <f t="shared" si="5"/>
        <v>0</v>
      </c>
      <c r="X27" s="234">
        <f t="shared" si="5"/>
        <v>0</v>
      </c>
      <c r="Y27" s="234">
        <f t="shared" si="5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Freitag</v>
      </c>
      <c r="B28" s="265">
        <f t="shared" si="9"/>
        <v>46486</v>
      </c>
      <c r="C28" s="283"/>
      <c r="D28" s="279"/>
      <c r="E28" s="280">
        <f t="shared" si="1"/>
        <v>0</v>
      </c>
      <c r="F28" s="287"/>
      <c r="G28" s="287"/>
      <c r="H28" s="287"/>
      <c r="I28" s="281">
        <f t="shared" si="2"/>
        <v>0</v>
      </c>
      <c r="J28" s="281">
        <f t="shared" si="6"/>
        <v>0</v>
      </c>
      <c r="K28" s="282">
        <f t="shared" si="7"/>
        <v>0</v>
      </c>
      <c r="L28" s="316"/>
      <c r="M28" s="317"/>
      <c r="N28" s="317"/>
      <c r="O28" s="317"/>
      <c r="P28" s="318"/>
      <c r="Q28" s="117" t="b">
        <f t="shared" si="8"/>
        <v>0</v>
      </c>
      <c r="R28" s="117"/>
      <c r="S28" s="234">
        <f t="shared" si="3"/>
        <v>0</v>
      </c>
      <c r="T28" s="234">
        <f t="shared" si="4"/>
        <v>0</v>
      </c>
      <c r="U28" s="234">
        <f t="shared" si="4"/>
        <v>0</v>
      </c>
      <c r="V28" s="234">
        <f t="shared" si="4"/>
        <v>0</v>
      </c>
      <c r="W28" s="234">
        <f t="shared" si="5"/>
        <v>0</v>
      </c>
      <c r="X28" s="234">
        <f t="shared" si="5"/>
        <v>0</v>
      </c>
      <c r="Y28" s="234">
        <f t="shared" si="5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Samstag</v>
      </c>
      <c r="B29" s="265">
        <f t="shared" si="9"/>
        <v>46487</v>
      </c>
      <c r="C29" s="283"/>
      <c r="D29" s="279"/>
      <c r="E29" s="280" t="str">
        <f t="shared" si="1"/>
        <v/>
      </c>
      <c r="F29" s="287"/>
      <c r="G29" s="287"/>
      <c r="H29" s="287"/>
      <c r="I29" s="281">
        <f t="shared" si="2"/>
        <v>0</v>
      </c>
      <c r="J29" s="281">
        <f t="shared" si="6"/>
        <v>0</v>
      </c>
      <c r="K29" s="282">
        <f t="shared" si="7"/>
        <v>0</v>
      </c>
      <c r="L29" s="316"/>
      <c r="M29" s="317"/>
      <c r="N29" s="317"/>
      <c r="O29" s="317"/>
      <c r="P29" s="318"/>
      <c r="Q29" s="117" t="b">
        <f t="shared" si="8"/>
        <v>0</v>
      </c>
      <c r="R29" s="117"/>
      <c r="S29" s="234">
        <f t="shared" si="3"/>
        <v>0</v>
      </c>
      <c r="T29" s="234">
        <f t="shared" si="4"/>
        <v>0</v>
      </c>
      <c r="U29" s="234">
        <f t="shared" si="4"/>
        <v>0</v>
      </c>
      <c r="V29" s="234">
        <f t="shared" si="4"/>
        <v>0</v>
      </c>
      <c r="W29" s="234">
        <f t="shared" si="5"/>
        <v>0</v>
      </c>
      <c r="X29" s="234">
        <f t="shared" si="5"/>
        <v>0</v>
      </c>
      <c r="Y29" s="234">
        <f t="shared" si="5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Sonntag</v>
      </c>
      <c r="B30" s="265">
        <f t="shared" si="9"/>
        <v>46488</v>
      </c>
      <c r="C30" s="283"/>
      <c r="D30" s="279"/>
      <c r="E30" s="280" t="str">
        <f t="shared" si="1"/>
        <v/>
      </c>
      <c r="F30" s="287"/>
      <c r="G30" s="287"/>
      <c r="H30" s="287"/>
      <c r="I30" s="281">
        <f t="shared" si="2"/>
        <v>0</v>
      </c>
      <c r="J30" s="281">
        <f t="shared" si="6"/>
        <v>0</v>
      </c>
      <c r="K30" s="282">
        <f t="shared" si="7"/>
        <v>0</v>
      </c>
      <c r="L30" s="316"/>
      <c r="M30" s="317"/>
      <c r="N30" s="317"/>
      <c r="O30" s="317"/>
      <c r="P30" s="318"/>
      <c r="Q30" s="117" t="b">
        <f t="shared" si="8"/>
        <v>0</v>
      </c>
      <c r="R30" s="117"/>
      <c r="S30" s="234">
        <f t="shared" si="3"/>
        <v>0</v>
      </c>
      <c r="T30" s="234">
        <f t="shared" si="4"/>
        <v>0</v>
      </c>
      <c r="U30" s="234">
        <f t="shared" si="4"/>
        <v>0</v>
      </c>
      <c r="V30" s="234">
        <f t="shared" si="4"/>
        <v>0</v>
      </c>
      <c r="W30" s="234">
        <f t="shared" si="5"/>
        <v>0</v>
      </c>
      <c r="X30" s="234">
        <f t="shared" si="5"/>
        <v>0</v>
      </c>
      <c r="Y30" s="234">
        <f t="shared" si="5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Montag</v>
      </c>
      <c r="B31" s="265">
        <f t="shared" si="9"/>
        <v>46489</v>
      </c>
      <c r="C31" s="283"/>
      <c r="D31" s="279"/>
      <c r="E31" s="280">
        <f t="shared" si="1"/>
        <v>0</v>
      </c>
      <c r="F31" s="287"/>
      <c r="G31" s="287"/>
      <c r="H31" s="287"/>
      <c r="I31" s="281">
        <f t="shared" si="2"/>
        <v>0</v>
      </c>
      <c r="J31" s="281">
        <f t="shared" si="6"/>
        <v>0</v>
      </c>
      <c r="K31" s="282">
        <f t="shared" si="7"/>
        <v>0</v>
      </c>
      <c r="L31" s="316"/>
      <c r="M31" s="317"/>
      <c r="N31" s="317"/>
      <c r="O31" s="317"/>
      <c r="P31" s="318"/>
      <c r="Q31" s="117" t="b">
        <f t="shared" si="8"/>
        <v>0</v>
      </c>
      <c r="R31" s="117"/>
      <c r="S31" s="234">
        <f t="shared" si="3"/>
        <v>0</v>
      </c>
      <c r="T31" s="234">
        <f t="shared" si="4"/>
        <v>0</v>
      </c>
      <c r="U31" s="234">
        <f t="shared" si="4"/>
        <v>0</v>
      </c>
      <c r="V31" s="234">
        <f t="shared" si="4"/>
        <v>0</v>
      </c>
      <c r="W31" s="234">
        <f t="shared" si="5"/>
        <v>0</v>
      </c>
      <c r="X31" s="234">
        <f t="shared" si="5"/>
        <v>0</v>
      </c>
      <c r="Y31" s="234">
        <f t="shared" si="5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Dienstag</v>
      </c>
      <c r="B32" s="265">
        <f t="shared" si="9"/>
        <v>46490</v>
      </c>
      <c r="C32" s="283"/>
      <c r="D32" s="279"/>
      <c r="E32" s="280">
        <f t="shared" si="1"/>
        <v>0</v>
      </c>
      <c r="F32" s="287"/>
      <c r="G32" s="287"/>
      <c r="H32" s="287"/>
      <c r="I32" s="281">
        <f t="shared" si="2"/>
        <v>0</v>
      </c>
      <c r="J32" s="281">
        <f t="shared" si="6"/>
        <v>0</v>
      </c>
      <c r="K32" s="282">
        <f t="shared" si="7"/>
        <v>0</v>
      </c>
      <c r="L32" s="316"/>
      <c r="M32" s="317"/>
      <c r="N32" s="317"/>
      <c r="O32" s="317"/>
      <c r="P32" s="318"/>
      <c r="Q32" s="117" t="b">
        <f t="shared" si="8"/>
        <v>0</v>
      </c>
      <c r="R32" s="117"/>
      <c r="S32" s="234">
        <f t="shared" si="3"/>
        <v>0</v>
      </c>
      <c r="T32" s="234">
        <f t="shared" si="4"/>
        <v>0</v>
      </c>
      <c r="U32" s="234">
        <f t="shared" si="4"/>
        <v>0</v>
      </c>
      <c r="V32" s="234">
        <f t="shared" si="4"/>
        <v>0</v>
      </c>
      <c r="W32" s="234">
        <f t="shared" si="5"/>
        <v>0</v>
      </c>
      <c r="X32" s="234">
        <f t="shared" si="5"/>
        <v>0</v>
      </c>
      <c r="Y32" s="234">
        <f t="shared" si="5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Mittwoch</v>
      </c>
      <c r="B33" s="265">
        <f t="shared" si="9"/>
        <v>46491</v>
      </c>
      <c r="C33" s="283"/>
      <c r="D33" s="279"/>
      <c r="E33" s="280">
        <f t="shared" si="1"/>
        <v>0</v>
      </c>
      <c r="F33" s="287"/>
      <c r="G33" s="287"/>
      <c r="H33" s="287"/>
      <c r="I33" s="281">
        <f t="shared" si="2"/>
        <v>0</v>
      </c>
      <c r="J33" s="281">
        <f t="shared" si="6"/>
        <v>0</v>
      </c>
      <c r="K33" s="282">
        <f t="shared" si="7"/>
        <v>0</v>
      </c>
      <c r="L33" s="316"/>
      <c r="M33" s="317"/>
      <c r="N33" s="317"/>
      <c r="O33" s="317"/>
      <c r="P33" s="318"/>
      <c r="Q33" s="117" t="b">
        <f t="shared" si="8"/>
        <v>0</v>
      </c>
      <c r="R33" s="117"/>
      <c r="S33" s="234">
        <f t="shared" si="3"/>
        <v>0</v>
      </c>
      <c r="T33" s="234">
        <f t="shared" si="4"/>
        <v>0</v>
      </c>
      <c r="U33" s="234">
        <f t="shared" si="4"/>
        <v>0</v>
      </c>
      <c r="V33" s="234">
        <f t="shared" si="4"/>
        <v>0</v>
      </c>
      <c r="W33" s="234">
        <f t="shared" si="5"/>
        <v>0</v>
      </c>
      <c r="X33" s="234">
        <f t="shared" si="5"/>
        <v>0</v>
      </c>
      <c r="Y33" s="234">
        <f t="shared" si="5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Donnerstag</v>
      </c>
      <c r="B34" s="265">
        <f t="shared" si="9"/>
        <v>46492</v>
      </c>
      <c r="C34" s="283"/>
      <c r="D34" s="279"/>
      <c r="E34" s="280">
        <f t="shared" si="1"/>
        <v>0</v>
      </c>
      <c r="F34" s="287"/>
      <c r="G34" s="287"/>
      <c r="H34" s="287"/>
      <c r="I34" s="281">
        <f t="shared" si="2"/>
        <v>0</v>
      </c>
      <c r="J34" s="281">
        <f t="shared" si="6"/>
        <v>0</v>
      </c>
      <c r="K34" s="282">
        <f t="shared" si="7"/>
        <v>0</v>
      </c>
      <c r="L34" s="316"/>
      <c r="M34" s="317"/>
      <c r="N34" s="317"/>
      <c r="O34" s="317"/>
      <c r="P34" s="318"/>
      <c r="Q34" s="117" t="b">
        <f t="shared" si="8"/>
        <v>0</v>
      </c>
      <c r="R34" s="117"/>
      <c r="S34" s="234">
        <f t="shared" si="3"/>
        <v>0</v>
      </c>
      <c r="T34" s="234">
        <f t="shared" si="4"/>
        <v>0</v>
      </c>
      <c r="U34" s="234">
        <f t="shared" si="4"/>
        <v>0</v>
      </c>
      <c r="V34" s="234">
        <f t="shared" si="4"/>
        <v>0</v>
      </c>
      <c r="W34" s="234">
        <f t="shared" si="5"/>
        <v>0</v>
      </c>
      <c r="X34" s="234">
        <f t="shared" si="5"/>
        <v>0</v>
      </c>
      <c r="Y34" s="234">
        <f t="shared" si="5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Freitag</v>
      </c>
      <c r="B35" s="265">
        <f t="shared" si="9"/>
        <v>46493</v>
      </c>
      <c r="C35" s="283"/>
      <c r="D35" s="279"/>
      <c r="E35" s="280">
        <f t="shared" si="1"/>
        <v>0</v>
      </c>
      <c r="F35" s="287"/>
      <c r="G35" s="287"/>
      <c r="H35" s="287"/>
      <c r="I35" s="281">
        <f t="shared" si="2"/>
        <v>0</v>
      </c>
      <c r="J35" s="281">
        <f t="shared" si="6"/>
        <v>0</v>
      </c>
      <c r="K35" s="282">
        <f t="shared" si="7"/>
        <v>0</v>
      </c>
      <c r="L35" s="316"/>
      <c r="M35" s="317"/>
      <c r="N35" s="317"/>
      <c r="O35" s="317"/>
      <c r="P35" s="318"/>
      <c r="Q35" s="117" t="b">
        <f t="shared" si="8"/>
        <v>0</v>
      </c>
      <c r="R35" s="117"/>
      <c r="S35" s="234">
        <f t="shared" si="3"/>
        <v>0</v>
      </c>
      <c r="T35" s="234">
        <f t="shared" si="4"/>
        <v>0</v>
      </c>
      <c r="U35" s="234">
        <f t="shared" si="4"/>
        <v>0</v>
      </c>
      <c r="V35" s="234">
        <f t="shared" si="4"/>
        <v>0</v>
      </c>
      <c r="W35" s="234">
        <f t="shared" si="5"/>
        <v>0</v>
      </c>
      <c r="X35" s="234">
        <f t="shared" si="5"/>
        <v>0</v>
      </c>
      <c r="Y35" s="234">
        <f t="shared" si="5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Samstag</v>
      </c>
      <c r="B36" s="265">
        <f t="shared" si="9"/>
        <v>46494</v>
      </c>
      <c r="C36" s="283"/>
      <c r="D36" s="279"/>
      <c r="E36" s="280" t="str">
        <f t="shared" si="1"/>
        <v/>
      </c>
      <c r="F36" s="287"/>
      <c r="G36" s="287"/>
      <c r="H36" s="287"/>
      <c r="I36" s="281">
        <f t="shared" si="2"/>
        <v>0</v>
      </c>
      <c r="J36" s="281">
        <f t="shared" si="6"/>
        <v>0</v>
      </c>
      <c r="K36" s="282">
        <f t="shared" si="7"/>
        <v>0</v>
      </c>
      <c r="L36" s="316"/>
      <c r="M36" s="317"/>
      <c r="N36" s="317"/>
      <c r="O36" s="317"/>
      <c r="P36" s="318"/>
      <c r="Q36" s="117" t="b">
        <f t="shared" si="8"/>
        <v>0</v>
      </c>
      <c r="R36" s="117"/>
      <c r="S36" s="234">
        <f t="shared" si="3"/>
        <v>0</v>
      </c>
      <c r="T36" s="234">
        <f t="shared" si="4"/>
        <v>0</v>
      </c>
      <c r="U36" s="234">
        <f t="shared" si="4"/>
        <v>0</v>
      </c>
      <c r="V36" s="234">
        <f t="shared" si="4"/>
        <v>0</v>
      </c>
      <c r="W36" s="234">
        <f t="shared" si="5"/>
        <v>0</v>
      </c>
      <c r="X36" s="234">
        <f t="shared" si="5"/>
        <v>0</v>
      </c>
      <c r="Y36" s="234">
        <f t="shared" si="5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Sonntag</v>
      </c>
      <c r="B37" s="265">
        <f t="shared" si="9"/>
        <v>46495</v>
      </c>
      <c r="C37" s="283"/>
      <c r="D37" s="279"/>
      <c r="E37" s="280" t="str">
        <f t="shared" si="1"/>
        <v/>
      </c>
      <c r="F37" s="287"/>
      <c r="G37" s="287"/>
      <c r="H37" s="287"/>
      <c r="I37" s="281">
        <f t="shared" si="2"/>
        <v>0</v>
      </c>
      <c r="J37" s="281">
        <f t="shared" si="6"/>
        <v>0</v>
      </c>
      <c r="K37" s="282">
        <f t="shared" si="7"/>
        <v>0</v>
      </c>
      <c r="L37" s="316"/>
      <c r="M37" s="317"/>
      <c r="N37" s="317"/>
      <c r="O37" s="317"/>
      <c r="P37" s="318"/>
      <c r="Q37" s="117" t="b">
        <f t="shared" si="8"/>
        <v>0</v>
      </c>
      <c r="R37" s="117"/>
      <c r="S37" s="234">
        <f t="shared" si="3"/>
        <v>0</v>
      </c>
      <c r="T37" s="234">
        <f t="shared" si="4"/>
        <v>0</v>
      </c>
      <c r="U37" s="234">
        <f t="shared" si="4"/>
        <v>0</v>
      </c>
      <c r="V37" s="234">
        <f t="shared" si="4"/>
        <v>0</v>
      </c>
      <c r="W37" s="234">
        <f t="shared" si="5"/>
        <v>0</v>
      </c>
      <c r="X37" s="234">
        <f t="shared" si="5"/>
        <v>0</v>
      </c>
      <c r="Y37" s="234">
        <f t="shared" si="5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Montag</v>
      </c>
      <c r="B38" s="265">
        <f t="shared" si="9"/>
        <v>46496</v>
      </c>
      <c r="C38" s="283"/>
      <c r="D38" s="279"/>
      <c r="E38" s="280">
        <f t="shared" si="1"/>
        <v>0</v>
      </c>
      <c r="F38" s="287"/>
      <c r="G38" s="287"/>
      <c r="H38" s="287"/>
      <c r="I38" s="281">
        <f t="shared" si="2"/>
        <v>0</v>
      </c>
      <c r="J38" s="281">
        <f t="shared" si="6"/>
        <v>0</v>
      </c>
      <c r="K38" s="282">
        <f t="shared" si="7"/>
        <v>0</v>
      </c>
      <c r="L38" s="316"/>
      <c r="M38" s="317"/>
      <c r="N38" s="317"/>
      <c r="O38" s="317"/>
      <c r="P38" s="318"/>
      <c r="Q38" s="117" t="b">
        <f t="shared" si="8"/>
        <v>0</v>
      </c>
      <c r="R38" s="117"/>
      <c r="S38" s="234">
        <f t="shared" si="3"/>
        <v>0</v>
      </c>
      <c r="T38" s="234">
        <f t="shared" si="4"/>
        <v>0</v>
      </c>
      <c r="U38" s="234">
        <f t="shared" si="4"/>
        <v>0</v>
      </c>
      <c r="V38" s="234">
        <f t="shared" si="4"/>
        <v>0</v>
      </c>
      <c r="W38" s="234">
        <f t="shared" si="5"/>
        <v>0</v>
      </c>
      <c r="X38" s="234">
        <f t="shared" si="5"/>
        <v>0</v>
      </c>
      <c r="Y38" s="234">
        <f t="shared" si="5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Dienstag</v>
      </c>
      <c r="B39" s="265">
        <f t="shared" si="9"/>
        <v>46497</v>
      </c>
      <c r="C39" s="283"/>
      <c r="D39" s="279"/>
      <c r="E39" s="280">
        <f t="shared" si="1"/>
        <v>0</v>
      </c>
      <c r="F39" s="287"/>
      <c r="G39" s="287"/>
      <c r="H39" s="287"/>
      <c r="I39" s="281">
        <f t="shared" si="2"/>
        <v>0</v>
      </c>
      <c r="J39" s="281">
        <f t="shared" si="6"/>
        <v>0</v>
      </c>
      <c r="K39" s="282">
        <f t="shared" si="7"/>
        <v>0</v>
      </c>
      <c r="L39" s="316"/>
      <c r="M39" s="317"/>
      <c r="N39" s="317"/>
      <c r="O39" s="317"/>
      <c r="P39" s="318"/>
      <c r="Q39" s="117" t="b">
        <f t="shared" si="8"/>
        <v>0</v>
      </c>
      <c r="R39" s="117"/>
      <c r="S39" s="234">
        <f t="shared" si="3"/>
        <v>0</v>
      </c>
      <c r="T39" s="234">
        <f t="shared" si="4"/>
        <v>0</v>
      </c>
      <c r="U39" s="234">
        <f t="shared" si="4"/>
        <v>0</v>
      </c>
      <c r="V39" s="234">
        <f t="shared" si="4"/>
        <v>0</v>
      </c>
      <c r="W39" s="234">
        <f t="shared" si="5"/>
        <v>0</v>
      </c>
      <c r="X39" s="234">
        <f t="shared" si="5"/>
        <v>0</v>
      </c>
      <c r="Y39" s="234">
        <f t="shared" si="5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Mittwoch</v>
      </c>
      <c r="B40" s="265">
        <f t="shared" si="9"/>
        <v>46498</v>
      </c>
      <c r="C40" s="283"/>
      <c r="D40" s="279"/>
      <c r="E40" s="280">
        <f t="shared" si="1"/>
        <v>0</v>
      </c>
      <c r="F40" s="287"/>
      <c r="G40" s="287"/>
      <c r="H40" s="287"/>
      <c r="I40" s="281">
        <f t="shared" si="2"/>
        <v>0</v>
      </c>
      <c r="J40" s="281">
        <f t="shared" si="6"/>
        <v>0</v>
      </c>
      <c r="K40" s="282">
        <f t="shared" si="7"/>
        <v>0</v>
      </c>
      <c r="L40" s="316"/>
      <c r="M40" s="317"/>
      <c r="N40" s="317"/>
      <c r="O40" s="317"/>
      <c r="P40" s="318"/>
      <c r="Q40" s="117" t="b">
        <f t="shared" si="8"/>
        <v>0</v>
      </c>
      <c r="R40" s="117"/>
      <c r="S40" s="234">
        <f t="shared" si="3"/>
        <v>0</v>
      </c>
      <c r="T40" s="234">
        <f t="shared" si="4"/>
        <v>0</v>
      </c>
      <c r="U40" s="234">
        <f t="shared" si="4"/>
        <v>0</v>
      </c>
      <c r="V40" s="234">
        <f t="shared" si="4"/>
        <v>0</v>
      </c>
      <c r="W40" s="234">
        <f t="shared" si="5"/>
        <v>0</v>
      </c>
      <c r="X40" s="234">
        <f t="shared" si="5"/>
        <v>0</v>
      </c>
      <c r="Y40" s="234">
        <f t="shared" si="5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Donnerstag</v>
      </c>
      <c r="B41" s="265">
        <f t="shared" si="9"/>
        <v>46499</v>
      </c>
      <c r="C41" s="283"/>
      <c r="D41" s="279"/>
      <c r="E41" s="280">
        <f t="shared" si="1"/>
        <v>0</v>
      </c>
      <c r="F41" s="287"/>
      <c r="G41" s="287"/>
      <c r="H41" s="287"/>
      <c r="I41" s="281">
        <f t="shared" si="2"/>
        <v>0</v>
      </c>
      <c r="J41" s="281">
        <f t="shared" si="6"/>
        <v>0</v>
      </c>
      <c r="K41" s="282">
        <f t="shared" si="7"/>
        <v>0</v>
      </c>
      <c r="L41" s="316"/>
      <c r="M41" s="317"/>
      <c r="N41" s="317"/>
      <c r="O41" s="317"/>
      <c r="P41" s="318"/>
      <c r="Q41" s="117" t="b">
        <f t="shared" si="8"/>
        <v>0</v>
      </c>
      <c r="R41" s="117"/>
      <c r="S41" s="234">
        <f t="shared" si="3"/>
        <v>0</v>
      </c>
      <c r="T41" s="234">
        <f t="shared" si="4"/>
        <v>0</v>
      </c>
      <c r="U41" s="234">
        <f t="shared" si="4"/>
        <v>0</v>
      </c>
      <c r="V41" s="234">
        <f t="shared" si="4"/>
        <v>0</v>
      </c>
      <c r="W41" s="234">
        <f t="shared" si="5"/>
        <v>0</v>
      </c>
      <c r="X41" s="234">
        <f t="shared" si="5"/>
        <v>0</v>
      </c>
      <c r="Y41" s="234">
        <f t="shared" si="5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Freitag</v>
      </c>
      <c r="B42" s="265">
        <f t="shared" si="9"/>
        <v>46500</v>
      </c>
      <c r="C42" s="283"/>
      <c r="D42" s="279"/>
      <c r="E42" s="280">
        <f t="shared" si="1"/>
        <v>0</v>
      </c>
      <c r="F42" s="287"/>
      <c r="G42" s="287"/>
      <c r="H42" s="287"/>
      <c r="I42" s="281">
        <f t="shared" si="2"/>
        <v>0</v>
      </c>
      <c r="J42" s="281">
        <f t="shared" si="6"/>
        <v>0</v>
      </c>
      <c r="K42" s="282">
        <f t="shared" si="7"/>
        <v>0</v>
      </c>
      <c r="L42" s="316"/>
      <c r="M42" s="317"/>
      <c r="N42" s="317"/>
      <c r="O42" s="317"/>
      <c r="P42" s="318"/>
      <c r="Q42" s="117" t="b">
        <f t="shared" si="8"/>
        <v>0</v>
      </c>
      <c r="R42" s="117"/>
      <c r="S42" s="234">
        <f t="shared" si="3"/>
        <v>0</v>
      </c>
      <c r="T42" s="234">
        <f t="shared" si="4"/>
        <v>0</v>
      </c>
      <c r="U42" s="234">
        <f t="shared" si="4"/>
        <v>0</v>
      </c>
      <c r="V42" s="234">
        <f t="shared" si="4"/>
        <v>0</v>
      </c>
      <c r="W42" s="234">
        <f t="shared" si="5"/>
        <v>0</v>
      </c>
      <c r="X42" s="234">
        <f t="shared" si="5"/>
        <v>0</v>
      </c>
      <c r="Y42" s="234">
        <f t="shared" si="5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Samstag</v>
      </c>
      <c r="B43" s="265">
        <f t="shared" si="9"/>
        <v>46501</v>
      </c>
      <c r="C43" s="283"/>
      <c r="D43" s="279"/>
      <c r="E43" s="280" t="str">
        <f t="shared" si="1"/>
        <v/>
      </c>
      <c r="F43" s="287"/>
      <c r="G43" s="287"/>
      <c r="H43" s="287"/>
      <c r="I43" s="281">
        <f t="shared" si="2"/>
        <v>0</v>
      </c>
      <c r="J43" s="281">
        <f t="shared" si="6"/>
        <v>0</v>
      </c>
      <c r="K43" s="282">
        <f t="shared" si="7"/>
        <v>0</v>
      </c>
      <c r="L43" s="316"/>
      <c r="M43" s="317"/>
      <c r="N43" s="317"/>
      <c r="O43" s="317"/>
      <c r="P43" s="318"/>
      <c r="Q43" s="117" t="b">
        <f t="shared" si="8"/>
        <v>0</v>
      </c>
      <c r="R43" s="117"/>
      <c r="S43" s="234">
        <f t="shared" si="3"/>
        <v>0</v>
      </c>
      <c r="T43" s="234">
        <f t="shared" si="4"/>
        <v>0</v>
      </c>
      <c r="U43" s="234">
        <f t="shared" si="4"/>
        <v>0</v>
      </c>
      <c r="V43" s="234">
        <f t="shared" si="4"/>
        <v>0</v>
      </c>
      <c r="W43" s="234">
        <f t="shared" si="5"/>
        <v>0</v>
      </c>
      <c r="X43" s="234">
        <f t="shared" si="5"/>
        <v>0</v>
      </c>
      <c r="Y43" s="234">
        <f t="shared" si="5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Sonntag</v>
      </c>
      <c r="B44" s="265">
        <f t="shared" si="9"/>
        <v>46502</v>
      </c>
      <c r="C44" s="283"/>
      <c r="D44" s="279"/>
      <c r="E44" s="280" t="str">
        <f t="shared" si="1"/>
        <v/>
      </c>
      <c r="F44" s="287"/>
      <c r="G44" s="287"/>
      <c r="H44" s="287"/>
      <c r="I44" s="281">
        <f t="shared" si="2"/>
        <v>0</v>
      </c>
      <c r="J44" s="281">
        <f t="shared" si="6"/>
        <v>0</v>
      </c>
      <c r="K44" s="282">
        <f t="shared" si="7"/>
        <v>0</v>
      </c>
      <c r="L44" s="316"/>
      <c r="M44" s="317"/>
      <c r="N44" s="317"/>
      <c r="O44" s="317"/>
      <c r="P44" s="318"/>
      <c r="Q44" s="117" t="b">
        <f t="shared" si="8"/>
        <v>0</v>
      </c>
      <c r="R44" s="117"/>
      <c r="S44" s="234">
        <f t="shared" si="3"/>
        <v>0</v>
      </c>
      <c r="T44" s="234">
        <f t="shared" si="4"/>
        <v>0</v>
      </c>
      <c r="U44" s="234">
        <f t="shared" si="4"/>
        <v>0</v>
      </c>
      <c r="V44" s="234">
        <f t="shared" si="4"/>
        <v>0</v>
      </c>
      <c r="W44" s="234">
        <f t="shared" si="5"/>
        <v>0</v>
      </c>
      <c r="X44" s="234">
        <f t="shared" si="5"/>
        <v>0</v>
      </c>
      <c r="Y44" s="234">
        <f t="shared" si="5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Montag</v>
      </c>
      <c r="B45" s="265">
        <f t="shared" si="9"/>
        <v>46503</v>
      </c>
      <c r="C45" s="283"/>
      <c r="D45" s="279"/>
      <c r="E45" s="280">
        <f t="shared" si="1"/>
        <v>0</v>
      </c>
      <c r="F45" s="287"/>
      <c r="G45" s="287"/>
      <c r="H45" s="287"/>
      <c r="I45" s="281">
        <f t="shared" si="2"/>
        <v>0</v>
      </c>
      <c r="J45" s="281">
        <f t="shared" si="6"/>
        <v>0</v>
      </c>
      <c r="K45" s="282">
        <f t="shared" si="7"/>
        <v>0</v>
      </c>
      <c r="L45" s="316"/>
      <c r="M45" s="317"/>
      <c r="N45" s="317"/>
      <c r="O45" s="317"/>
      <c r="P45" s="318"/>
      <c r="Q45" s="117" t="b">
        <f t="shared" si="8"/>
        <v>0</v>
      </c>
      <c r="R45" s="117"/>
      <c r="S45" s="234">
        <f t="shared" si="3"/>
        <v>0</v>
      </c>
      <c r="T45" s="234">
        <f t="shared" si="4"/>
        <v>0</v>
      </c>
      <c r="U45" s="234">
        <f t="shared" si="4"/>
        <v>0</v>
      </c>
      <c r="V45" s="234">
        <f t="shared" si="4"/>
        <v>0</v>
      </c>
      <c r="W45" s="234">
        <f t="shared" si="5"/>
        <v>0</v>
      </c>
      <c r="X45" s="234">
        <f t="shared" si="5"/>
        <v>0</v>
      </c>
      <c r="Y45" s="234">
        <f t="shared" si="5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Dienstag</v>
      </c>
      <c r="B46" s="265">
        <f t="shared" si="9"/>
        <v>46504</v>
      </c>
      <c r="C46" s="283"/>
      <c r="D46" s="279"/>
      <c r="E46" s="280">
        <f t="shared" si="1"/>
        <v>0</v>
      </c>
      <c r="F46" s="287"/>
      <c r="G46" s="287"/>
      <c r="H46" s="287"/>
      <c r="I46" s="281">
        <f t="shared" si="2"/>
        <v>0</v>
      </c>
      <c r="J46" s="281">
        <f t="shared" si="6"/>
        <v>0</v>
      </c>
      <c r="K46" s="282">
        <f t="shared" si="7"/>
        <v>0</v>
      </c>
      <c r="L46" s="316"/>
      <c r="M46" s="317"/>
      <c r="N46" s="317"/>
      <c r="O46" s="317"/>
      <c r="P46" s="318"/>
      <c r="Q46" s="117" t="b">
        <f t="shared" si="8"/>
        <v>0</v>
      </c>
      <c r="R46" s="117"/>
      <c r="S46" s="234">
        <f t="shared" si="3"/>
        <v>0</v>
      </c>
      <c r="T46" s="234">
        <f t="shared" si="4"/>
        <v>0</v>
      </c>
      <c r="U46" s="234">
        <f t="shared" si="4"/>
        <v>0</v>
      </c>
      <c r="V46" s="234">
        <f t="shared" si="4"/>
        <v>0</v>
      </c>
      <c r="W46" s="234">
        <f t="shared" si="5"/>
        <v>0</v>
      </c>
      <c r="X46" s="234">
        <f t="shared" si="5"/>
        <v>0</v>
      </c>
      <c r="Y46" s="234">
        <f t="shared" si="5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Mittwoch</v>
      </c>
      <c r="B47" s="265">
        <f t="shared" si="9"/>
        <v>46505</v>
      </c>
      <c r="C47" s="283"/>
      <c r="D47" s="279"/>
      <c r="E47" s="280">
        <f t="shared" si="1"/>
        <v>0</v>
      </c>
      <c r="F47" s="287"/>
      <c r="G47" s="287"/>
      <c r="H47" s="287"/>
      <c r="I47" s="281">
        <f t="shared" si="2"/>
        <v>0</v>
      </c>
      <c r="J47" s="281">
        <f t="shared" si="6"/>
        <v>0</v>
      </c>
      <c r="K47" s="282">
        <f t="shared" si="7"/>
        <v>0</v>
      </c>
      <c r="L47" s="316"/>
      <c r="M47" s="317"/>
      <c r="N47" s="317"/>
      <c r="O47" s="317"/>
      <c r="P47" s="318"/>
      <c r="Q47" s="117" t="b">
        <f t="shared" si="8"/>
        <v>0</v>
      </c>
      <c r="R47" s="117"/>
      <c r="S47" s="234">
        <f t="shared" si="3"/>
        <v>0</v>
      </c>
      <c r="T47" s="234">
        <f t="shared" si="4"/>
        <v>0</v>
      </c>
      <c r="U47" s="234">
        <f t="shared" si="4"/>
        <v>0</v>
      </c>
      <c r="V47" s="234">
        <f t="shared" si="4"/>
        <v>0</v>
      </c>
      <c r="W47" s="234">
        <f t="shared" si="5"/>
        <v>0</v>
      </c>
      <c r="X47" s="234">
        <f t="shared" si="5"/>
        <v>0</v>
      </c>
      <c r="Y47" s="234">
        <f t="shared" si="5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Donnerstag</v>
      </c>
      <c r="B48" s="265">
        <f t="shared" si="9"/>
        <v>46506</v>
      </c>
      <c r="C48" s="283"/>
      <c r="D48" s="279"/>
      <c r="E48" s="280">
        <f t="shared" si="1"/>
        <v>0</v>
      </c>
      <c r="F48" s="287"/>
      <c r="G48" s="287"/>
      <c r="H48" s="287"/>
      <c r="I48" s="281">
        <f t="shared" si="2"/>
        <v>0</v>
      </c>
      <c r="J48" s="281">
        <f t="shared" si="6"/>
        <v>0</v>
      </c>
      <c r="K48" s="282">
        <f t="shared" si="7"/>
        <v>0</v>
      </c>
      <c r="L48" s="316"/>
      <c r="M48" s="317"/>
      <c r="N48" s="317"/>
      <c r="O48" s="317"/>
      <c r="P48" s="318"/>
      <c r="Q48" s="117" t="b">
        <f t="shared" si="8"/>
        <v>0</v>
      </c>
      <c r="R48" s="117"/>
      <c r="S48" s="234">
        <f t="shared" si="3"/>
        <v>0</v>
      </c>
      <c r="T48" s="234">
        <f t="shared" si="4"/>
        <v>0</v>
      </c>
      <c r="U48" s="234">
        <f t="shared" si="4"/>
        <v>0</v>
      </c>
      <c r="V48" s="234">
        <f t="shared" si="4"/>
        <v>0</v>
      </c>
      <c r="W48" s="234">
        <f t="shared" si="5"/>
        <v>0</v>
      </c>
      <c r="X48" s="234">
        <f t="shared" si="5"/>
        <v>0</v>
      </c>
      <c r="Y48" s="234">
        <f t="shared" si="5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Freitag</v>
      </c>
      <c r="B49" s="265">
        <f t="shared" si="9"/>
        <v>46507</v>
      </c>
      <c r="C49" s="283"/>
      <c r="D49" s="279"/>
      <c r="E49" s="280">
        <f t="shared" si="1"/>
        <v>0</v>
      </c>
      <c r="F49" s="287"/>
      <c r="G49" s="287"/>
      <c r="H49" s="287"/>
      <c r="I49" s="281">
        <f t="shared" si="2"/>
        <v>0</v>
      </c>
      <c r="J49" s="281">
        <f t="shared" si="6"/>
        <v>0</v>
      </c>
      <c r="K49" s="282">
        <f t="shared" si="7"/>
        <v>0</v>
      </c>
      <c r="L49" s="316"/>
      <c r="M49" s="317"/>
      <c r="N49" s="317"/>
      <c r="O49" s="317"/>
      <c r="P49" s="318"/>
      <c r="Q49" s="117" t="b">
        <f t="shared" si="8"/>
        <v>0</v>
      </c>
      <c r="R49" s="117"/>
      <c r="S49" s="234">
        <f t="shared" si="3"/>
        <v>0</v>
      </c>
      <c r="T49" s="234">
        <f t="shared" si="4"/>
        <v>0</v>
      </c>
      <c r="U49" s="234">
        <f t="shared" si="4"/>
        <v>0</v>
      </c>
      <c r="V49" s="234">
        <f t="shared" si="4"/>
        <v>0</v>
      </c>
      <c r="W49" s="234">
        <f t="shared" si="5"/>
        <v>0</v>
      </c>
      <c r="X49" s="234">
        <f t="shared" si="5"/>
        <v>0</v>
      </c>
      <c r="Y49" s="234">
        <f t="shared" si="5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Samstag</v>
      </c>
      <c r="B50" s="265">
        <f t="shared" si="9"/>
        <v>0</v>
      </c>
      <c r="C50" s="284"/>
      <c r="D50" s="279"/>
      <c r="E50" s="280" t="str">
        <f t="shared" si="1"/>
        <v/>
      </c>
      <c r="F50" s="288"/>
      <c r="G50" s="287"/>
      <c r="H50" s="288"/>
      <c r="I50" s="281">
        <f t="shared" si="2"/>
        <v>0</v>
      </c>
      <c r="J50" s="285">
        <f t="shared" si="6"/>
        <v>0</v>
      </c>
      <c r="K50" s="286">
        <f t="shared" si="7"/>
        <v>0</v>
      </c>
      <c r="L50" s="310"/>
      <c r="M50" s="311"/>
      <c r="N50" s="311"/>
      <c r="O50" s="311"/>
      <c r="P50" s="312"/>
      <c r="Q50" s="117" t="b">
        <f t="shared" si="8"/>
        <v>0</v>
      </c>
      <c r="R50" s="117"/>
      <c r="S50" s="237">
        <f t="shared" si="3"/>
        <v>0</v>
      </c>
      <c r="T50" s="237">
        <f t="shared" si="4"/>
        <v>0</v>
      </c>
      <c r="U50" s="237">
        <f t="shared" si="4"/>
        <v>0</v>
      </c>
      <c r="V50" s="237">
        <f t="shared" si="4"/>
        <v>0</v>
      </c>
      <c r="W50" s="237">
        <f t="shared" si="5"/>
        <v>0</v>
      </c>
      <c r="X50" s="237">
        <f t="shared" si="5"/>
        <v>0</v>
      </c>
      <c r="Y50" s="237">
        <f t="shared" si="5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6" t="s">
        <v>48</v>
      </c>
      <c r="C51" s="297"/>
      <c r="D51" s="298"/>
      <c r="E51" s="298" t="s">
        <v>24</v>
      </c>
      <c r="F51" s="299"/>
      <c r="G51" s="299"/>
      <c r="H51" s="299"/>
      <c r="I51" s="298" t="s">
        <v>34</v>
      </c>
      <c r="J51" s="298" t="s">
        <v>50</v>
      </c>
      <c r="K51" s="298" t="s">
        <v>49</v>
      </c>
      <c r="L51" s="289"/>
      <c r="M51" s="289"/>
      <c r="N51" s="289"/>
      <c r="O51" s="289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0">
        <f>SUM(E20:E50)</f>
        <v>0</v>
      </c>
      <c r="F52" s="291"/>
      <c r="G52" s="292"/>
      <c r="H52" s="293"/>
      <c r="I52" s="290">
        <f>SUM(I20:I50)</f>
        <v>0</v>
      </c>
      <c r="J52" s="290">
        <f>SUM(J20:J50)</f>
        <v>0</v>
      </c>
      <c r="K52" s="294">
        <f>K50</f>
        <v>0</v>
      </c>
      <c r="L52" s="295"/>
      <c r="M52" s="295"/>
      <c r="N52" s="295"/>
      <c r="O52" s="295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77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71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73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76</v>
      </c>
      <c r="I56" s="246"/>
      <c r="J56" s="150"/>
      <c r="K56" s="313"/>
      <c r="L56" s="313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72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14" t="s">
        <v>6</v>
      </c>
      <c r="D58" s="314"/>
      <c r="E58" s="314"/>
      <c r="F58" s="314"/>
      <c r="G58" s="314"/>
      <c r="H58" s="233" t="s">
        <v>74</v>
      </c>
      <c r="I58" s="252"/>
      <c r="J58" s="150"/>
      <c r="K58" s="256" t="s">
        <v>5</v>
      </c>
      <c r="L58" s="315" t="s">
        <v>20</v>
      </c>
      <c r="M58" s="315"/>
      <c r="N58" s="315"/>
      <c r="O58" s="315"/>
      <c r="P58" s="315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75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78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q8DRQagTaB+kN9FMqljkLBQPjVQWmRIuuQQiH+rgYxucfkeO4Az/NXLqJyip7jLDCld7idlfPkTOs/c7OtA5mw==" saltValue="85CimFBiN3rz7yyV0tSLXw==" spinCount="100000" sheet="1" objects="1" scenarios="1" selectLockedCells="1"/>
  <mergeCells count="46">
    <mergeCell ref="B2:H2"/>
    <mergeCell ref="I2:J2"/>
    <mergeCell ref="E5:H5"/>
    <mergeCell ref="M5:O5"/>
    <mergeCell ref="E7:H7"/>
    <mergeCell ref="M7:O7"/>
    <mergeCell ref="E15:F15"/>
    <mergeCell ref="C18:E18"/>
    <mergeCell ref="F18:H18"/>
    <mergeCell ref="I18:K18"/>
    <mergeCell ref="L18:P18"/>
    <mergeCell ref="L19:P19"/>
    <mergeCell ref="L20:P20"/>
    <mergeCell ref="L21:P21"/>
    <mergeCell ref="L22:P22"/>
    <mergeCell ref="L23:P23"/>
    <mergeCell ref="L24:P24"/>
    <mergeCell ref="L25:P25"/>
    <mergeCell ref="L26:P26"/>
    <mergeCell ref="L27:P27"/>
    <mergeCell ref="L28:P28"/>
    <mergeCell ref="L29:P29"/>
    <mergeCell ref="L30:P30"/>
    <mergeCell ref="L31:P31"/>
    <mergeCell ref="L32:P32"/>
    <mergeCell ref="L33:P33"/>
    <mergeCell ref="L34:P34"/>
    <mergeCell ref="L35:P35"/>
    <mergeCell ref="L36:P36"/>
    <mergeCell ref="L37:P37"/>
    <mergeCell ref="L38:P38"/>
    <mergeCell ref="L39:P39"/>
    <mergeCell ref="L40:P40"/>
    <mergeCell ref="L41:P41"/>
    <mergeCell ref="L42:P42"/>
    <mergeCell ref="L43:P43"/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</mergeCells>
  <phoneticPr fontId="43" type="noConversion"/>
  <conditionalFormatting sqref="B20:B50">
    <cfRule type="expression" dxfId="97" priority="18" stopIfTrue="1">
      <formula>OR(($A20="Samstag"),($A20="Sonntag"))</formula>
    </cfRule>
    <cfRule type="expression" dxfId="96" priority="19" stopIfTrue="1">
      <formula>$Q20=TRUE()</formula>
    </cfRule>
  </conditionalFormatting>
  <conditionalFormatting sqref="C20:C21">
    <cfRule type="expression" dxfId="95" priority="13" stopIfTrue="1">
      <formula>OR(($A20="Samstag"),($A20="Sonntag"))</formula>
    </cfRule>
  </conditionalFormatting>
  <conditionalFormatting sqref="C21">
    <cfRule type="expression" dxfId="94" priority="12" stopIfTrue="1">
      <formula>AND(OR(C21="F",C21="K",C21="U"),OR(F21&lt;&gt;0,G21&lt;&gt;0,H21&gt;0))</formula>
    </cfRule>
  </conditionalFormatting>
  <conditionalFormatting sqref="C22:C49">
    <cfRule type="expression" dxfId="93" priority="9">
      <formula>AND(OR(C22="F",C22="K",C22="U"),OR(F22&lt;&gt;0,G22&lt;&gt;0,H22&gt;0))</formula>
    </cfRule>
  </conditionalFormatting>
  <conditionalFormatting sqref="C22:C50">
    <cfRule type="expression" dxfId="92" priority="10" stopIfTrue="1">
      <formula>OR(($A22="Samstag"),($A22="Sonntag"))</formula>
    </cfRule>
  </conditionalFormatting>
  <conditionalFormatting sqref="C51:O51">
    <cfRule type="expression" dxfId="91" priority="140" stopIfTrue="1">
      <formula>OR(($A51="Samstag"),($A51="Sonntag"))</formula>
    </cfRule>
  </conditionalFormatting>
  <conditionalFormatting sqref="D20:D50">
    <cfRule type="expression" dxfId="90" priority="1" stopIfTrue="1">
      <formula>AND(C20="SU",ISBLANK(D20))</formula>
    </cfRule>
    <cfRule type="expression" dxfId="89" priority="2" stopIfTrue="1">
      <formula>OR(($A20="Samstag"),($A20="Sonntag"))</formula>
    </cfRule>
  </conditionalFormatting>
  <conditionalFormatting sqref="E20:H50">
    <cfRule type="expression" dxfId="88" priority="7" stopIfTrue="1">
      <formula>OR(($A20="Samstag"),($A20="Sonntag"))</formula>
    </cfRule>
  </conditionalFormatting>
  <conditionalFormatting sqref="G20:G50">
    <cfRule type="expression" dxfId="87" priority="6">
      <formula>OR(AND(U20&lt;0.5,V20-T20&gt;6),AND(U20&lt;0.75,V20-T20&gt;9))</formula>
    </cfRule>
  </conditionalFormatting>
  <conditionalFormatting sqref="I20:I50">
    <cfRule type="cellIs" dxfId="86" priority="3" operator="greaterThan">
      <formula>10</formula>
    </cfRule>
  </conditionalFormatting>
  <conditionalFormatting sqref="I20:O50">
    <cfRule type="expression" dxfId="85" priority="4" stopIfTrue="1">
      <formula>OR(($A20="Samstag"),($A20="Sonntag"))</formula>
    </cfRule>
  </conditionalFormatting>
  <conditionalFormatting sqref="N11 N15">
    <cfRule type="cellIs" dxfId="84" priority="20" stopIfTrue="1" operator="equal">
      <formula>0</formula>
    </cfRule>
  </conditionalFormatting>
  <conditionalFormatting sqref="N11">
    <cfRule type="cellIs" dxfId="83" priority="142" stopIfTrue="1" operator="equal">
      <formula>$F$10</formula>
    </cfRule>
    <cfRule type="cellIs" dxfId="82" priority="143" stopIfTrue="1" operator="notEqual">
      <formula>$F$10</formula>
    </cfRule>
  </conditionalFormatting>
  <conditionalFormatting sqref="N15">
    <cfRule type="cellIs" dxfId="81" priority="21" stopIfTrue="1" operator="notEqual">
      <formula>$F$14</formula>
    </cfRule>
    <cfRule type="cellIs" dxfId="80" priority="141" stopIfTrue="1" operator="equal">
      <formula>$F$14</formula>
    </cfRule>
  </conditionalFormatting>
  <dataValidations count="7">
    <dataValidation type="list" allowBlank="1" showInputMessage="1" showErrorMessage="1" sqref="E15:F15" xr:uid="{00000000-0002-0000-0100-000000000000}">
      <formula1>$B$20:$B$50</formula1>
    </dataValidation>
    <dataValidation type="decimal" allowBlank="1" showInputMessage="1" showErrorMessage="1" errorTitle="Eingabefehler" error="Bitte geben Sie eine Dezimalzahl ein." sqref="M7" xr:uid="{00000000-0002-0000-0100-000001000000}">
      <formula1>-1000</formula1>
      <formula2>1000</formula2>
    </dataValidation>
    <dataValidation showInputMessage="1" showErrorMessage="1" sqref="G8:I8" xr:uid="{00000000-0002-0000-0100-000002000000}"/>
    <dataValidation type="decimal" allowBlank="1" showInputMessage="1" showErrorMessage="1" sqref="I10:M10 I14:M14" xr:uid="{00000000-0002-0000-0100-000003000000}">
      <formula1>$AA$33</formula1>
      <formula2>$AA$34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100-000004000000}">
      <formula1>0</formula1>
      <formula2>23.59</formula2>
    </dataValidation>
    <dataValidation type="decimal" allowBlank="1" showInputMessage="1" showErrorMessage="1" errorTitle="Eingabefehler" error="Bitte geben Sie eine positive Dezimalzahl ein." sqref="D20:D50" xr:uid="{00000000-0002-0000-0100-000005000000}">
      <formula1>0</formula1>
      <formula2>20</formula2>
    </dataValidation>
    <dataValidation type="list" allowBlank="1" showInputMessage="1" showErrorMessage="1" sqref="C20:C50" xr:uid="{00000000-0002-0000-01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6">
    <pageSetUpPr fitToPage="1"/>
  </sheetPr>
  <dimension ref="A1:IR78"/>
  <sheetViews>
    <sheetView showGridLines="0" showRowColHeaders="0" topLeftCell="A27" zoomScale="110" zoomScaleNormal="110" zoomScaleSheetLayoutView="55" zoomScalePageLayoutView="110" workbookViewId="0">
      <selection activeCell="L46" sqref="L46:P46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36" t="s">
        <v>22</v>
      </c>
      <c r="C2" s="336"/>
      <c r="D2" s="336"/>
      <c r="E2" s="336"/>
      <c r="F2" s="336"/>
      <c r="G2" s="336"/>
      <c r="H2" s="336"/>
      <c r="I2" s="336" t="s">
        <v>56</v>
      </c>
      <c r="J2" s="336"/>
      <c r="K2" s="156">
        <f>April!K2</f>
        <v>2027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37" t="str">
        <f>April!E5</f>
        <v>Musterhiwi, Paula</v>
      </c>
      <c r="F5" s="338"/>
      <c r="G5" s="338"/>
      <c r="H5" s="339"/>
      <c r="J5" s="263" t="s">
        <v>4</v>
      </c>
      <c r="M5" s="337" t="str">
        <f>April!M5</f>
        <v>Fakultät für Mathematik (2027)</v>
      </c>
      <c r="N5" s="338"/>
      <c r="O5" s="33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37" t="str">
        <f>April!E7</f>
        <v>SHK / WHF</v>
      </c>
      <c r="F7" s="338"/>
      <c r="G7" s="338"/>
      <c r="H7" s="339"/>
      <c r="J7" s="263" t="s">
        <v>41</v>
      </c>
      <c r="M7" s="340">
        <f>April!K52</f>
        <v>0</v>
      </c>
      <c r="N7" s="341"/>
      <c r="O7" s="34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3" t="s">
        <v>61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1" t="s">
        <v>54</v>
      </c>
      <c r="D10" s="183"/>
      <c r="E10" s="184"/>
      <c r="F10" s="306">
        <f>April!F10</f>
        <v>0</v>
      </c>
      <c r="H10" s="185" t="s">
        <v>62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64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63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80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2" t="s">
        <v>82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0" t="s">
        <v>81</v>
      </c>
      <c r="D14" s="205"/>
      <c r="E14" s="205"/>
      <c r="F14" s="307"/>
      <c r="G14" s="206"/>
      <c r="H14" s="207" t="s">
        <v>62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64</v>
      </c>
      <c r="O14" s="182"/>
      <c r="P14" s="172"/>
    </row>
    <row r="15" spans="2:21" ht="22.5" customHeight="1" thickTop="1" thickBot="1">
      <c r="B15" s="163"/>
      <c r="C15" s="259" t="s">
        <v>79</v>
      </c>
      <c r="D15" s="212"/>
      <c r="E15" s="325"/>
      <c r="F15" s="326"/>
      <c r="G15" s="305" t="b">
        <f>IF($E$15&lt;&gt;0,TRUE(),FALSE())</f>
        <v>0</v>
      </c>
      <c r="H15" s="213" t="s">
        <v>63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7" t="s">
        <v>51</v>
      </c>
      <c r="D18" s="328"/>
      <c r="E18" s="329"/>
      <c r="F18" s="330" t="s">
        <v>84</v>
      </c>
      <c r="G18" s="331"/>
      <c r="H18" s="332"/>
      <c r="I18" s="330" t="s">
        <v>47</v>
      </c>
      <c r="J18" s="331"/>
      <c r="K18" s="332"/>
      <c r="L18" s="333"/>
      <c r="M18" s="334"/>
      <c r="N18" s="334"/>
      <c r="O18" s="334"/>
      <c r="P18" s="335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46508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19" t="s">
        <v>19</v>
      </c>
      <c r="M19" s="320"/>
      <c r="N19" s="320"/>
      <c r="O19" s="320"/>
      <c r="P19" s="321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Samstag</v>
      </c>
      <c r="B20" s="264">
        <f>($A$19+ROW(B1)-1)*(MONTH($A$19+1)=MONTH($A$19))</f>
        <v>46508</v>
      </c>
      <c r="C20" s="283"/>
      <c r="D20" s="279"/>
      <c r="E20" s="280" t="str">
        <f t="shared" ref="E20:E50" si="1"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/>
      </c>
      <c r="F20" s="287"/>
      <c r="G20" s="287"/>
      <c r="H20" s="287"/>
      <c r="I20" s="281">
        <f t="shared" ref="I20:I50" si="2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22" t="s">
        <v>100</v>
      </c>
      <c r="M20" s="323"/>
      <c r="N20" s="323"/>
      <c r="O20" s="323"/>
      <c r="P20" s="324"/>
      <c r="Q20" s="117" t="b">
        <f>IF($G$15=FALSE(),FALSE(),IF($B20&gt;=$E$15,TRUE(),FALSE()))</f>
        <v>0</v>
      </c>
      <c r="S20" s="234">
        <f t="shared" ref="S20:S50" si="3">IF(E20="",0,INT(E20)+((E20-INT(E20))/100*60))</f>
        <v>0</v>
      </c>
      <c r="T20" s="234">
        <f t="shared" ref="T20:V50" si="4">IF(F20="",0,INT(F20)+((F20-INT(F20))*100/60))</f>
        <v>0</v>
      </c>
      <c r="U20" s="234">
        <f t="shared" si="4"/>
        <v>0</v>
      </c>
      <c r="V20" s="234">
        <f t="shared" si="4"/>
        <v>0</v>
      </c>
      <c r="W20" s="234">
        <f t="shared" ref="W20:Y50" si="5">IF(I20="","",INT(I20)+((I20-INT(I20))/100*60))</f>
        <v>0</v>
      </c>
      <c r="X20" s="234">
        <f t="shared" si="5"/>
        <v>0</v>
      </c>
      <c r="Y20" s="234">
        <f t="shared" si="5"/>
        <v>0</v>
      </c>
      <c r="Z20" s="234"/>
      <c r="AE20" s="235"/>
    </row>
    <row r="21" spans="1:252" s="154" customFormat="1" ht="20.25" customHeight="1">
      <c r="A21" s="233" t="str">
        <f t="shared" si="0"/>
        <v>Sonntag</v>
      </c>
      <c r="B21" s="265">
        <f>($A$19+ROW(B2)-1)*(MONTH(B20+1)=MONTH($A$19))</f>
        <v>46509</v>
      </c>
      <c r="C21" s="283"/>
      <c r="D21" s="279"/>
      <c r="E21" s="280" t="str">
        <f t="shared" si="1"/>
        <v/>
      </c>
      <c r="F21" s="287"/>
      <c r="G21" s="287"/>
      <c r="H21" s="287"/>
      <c r="I21" s="281">
        <f t="shared" si="2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16"/>
      <c r="M21" s="317"/>
      <c r="N21" s="317"/>
      <c r="O21" s="317"/>
      <c r="P21" s="318"/>
      <c r="Q21" s="117" t="b">
        <f t="shared" ref="Q21:Q50" si="8">IF($G$15=FALSE(),FALSE(),IF($B21&gt;=$E$15,TRUE(),FALSE()))</f>
        <v>0</v>
      </c>
      <c r="R21" s="117"/>
      <c r="S21" s="234">
        <f t="shared" si="3"/>
        <v>0</v>
      </c>
      <c r="T21" s="234">
        <f t="shared" si="4"/>
        <v>0</v>
      </c>
      <c r="U21" s="234">
        <f t="shared" si="4"/>
        <v>0</v>
      </c>
      <c r="V21" s="234">
        <f t="shared" si="4"/>
        <v>0</v>
      </c>
      <c r="W21" s="234">
        <f t="shared" si="5"/>
        <v>0</v>
      </c>
      <c r="X21" s="234">
        <f t="shared" si="5"/>
        <v>0</v>
      </c>
      <c r="Y21" s="234">
        <f t="shared" si="5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Montag</v>
      </c>
      <c r="B22" s="265">
        <f t="shared" ref="B22:B50" si="9">($A$19+ROW(B3)-1)*(MONTH(B21+1)=MONTH($A$19))</f>
        <v>46510</v>
      </c>
      <c r="C22" s="283"/>
      <c r="D22" s="279"/>
      <c r="E22" s="280">
        <f t="shared" si="1"/>
        <v>0</v>
      </c>
      <c r="F22" s="287"/>
      <c r="G22" s="287"/>
      <c r="H22" s="287"/>
      <c r="I22" s="281">
        <f t="shared" si="2"/>
        <v>0</v>
      </c>
      <c r="J22" s="281">
        <f t="shared" si="6"/>
        <v>0</v>
      </c>
      <c r="K22" s="282">
        <f t="shared" si="7"/>
        <v>0</v>
      </c>
      <c r="L22" s="316"/>
      <c r="M22" s="317"/>
      <c r="N22" s="317"/>
      <c r="O22" s="317"/>
      <c r="P22" s="318"/>
      <c r="Q22" s="117" t="b">
        <f t="shared" si="8"/>
        <v>0</v>
      </c>
      <c r="R22" s="117"/>
      <c r="S22" s="234">
        <f t="shared" si="3"/>
        <v>0</v>
      </c>
      <c r="T22" s="234">
        <f t="shared" si="4"/>
        <v>0</v>
      </c>
      <c r="U22" s="234">
        <f t="shared" si="4"/>
        <v>0</v>
      </c>
      <c r="V22" s="234">
        <f t="shared" si="4"/>
        <v>0</v>
      </c>
      <c r="W22" s="234">
        <f t="shared" si="5"/>
        <v>0</v>
      </c>
      <c r="X22" s="234">
        <f t="shared" si="5"/>
        <v>0</v>
      </c>
      <c r="Y22" s="234">
        <f t="shared" si="5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Dienstag</v>
      </c>
      <c r="B23" s="265">
        <f t="shared" si="9"/>
        <v>46511</v>
      </c>
      <c r="C23" s="283"/>
      <c r="D23" s="279"/>
      <c r="E23" s="280">
        <f t="shared" si="1"/>
        <v>0</v>
      </c>
      <c r="F23" s="287"/>
      <c r="G23" s="287"/>
      <c r="H23" s="287"/>
      <c r="I23" s="281">
        <f t="shared" si="2"/>
        <v>0</v>
      </c>
      <c r="J23" s="281">
        <f t="shared" si="6"/>
        <v>0</v>
      </c>
      <c r="K23" s="282">
        <f t="shared" si="7"/>
        <v>0</v>
      </c>
      <c r="L23" s="316"/>
      <c r="M23" s="317"/>
      <c r="N23" s="317"/>
      <c r="O23" s="317"/>
      <c r="P23" s="318"/>
      <c r="Q23" s="117" t="b">
        <f t="shared" si="8"/>
        <v>0</v>
      </c>
      <c r="R23" s="117"/>
      <c r="S23" s="234">
        <f t="shared" si="3"/>
        <v>0</v>
      </c>
      <c r="T23" s="234">
        <f t="shared" si="4"/>
        <v>0</v>
      </c>
      <c r="U23" s="234">
        <f t="shared" si="4"/>
        <v>0</v>
      </c>
      <c r="V23" s="234">
        <f t="shared" si="4"/>
        <v>0</v>
      </c>
      <c r="W23" s="234">
        <f t="shared" si="5"/>
        <v>0</v>
      </c>
      <c r="X23" s="234">
        <f t="shared" si="5"/>
        <v>0</v>
      </c>
      <c r="Y23" s="234">
        <f t="shared" si="5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Mittwoch</v>
      </c>
      <c r="B24" s="265">
        <f t="shared" si="9"/>
        <v>46512</v>
      </c>
      <c r="C24" s="283"/>
      <c r="D24" s="279"/>
      <c r="E24" s="280">
        <f t="shared" si="1"/>
        <v>0</v>
      </c>
      <c r="F24" s="287"/>
      <c r="G24" s="287"/>
      <c r="H24" s="287"/>
      <c r="I24" s="281">
        <f t="shared" si="2"/>
        <v>0</v>
      </c>
      <c r="J24" s="281">
        <f t="shared" si="6"/>
        <v>0</v>
      </c>
      <c r="K24" s="282">
        <f t="shared" si="7"/>
        <v>0</v>
      </c>
      <c r="L24" s="316"/>
      <c r="M24" s="317"/>
      <c r="N24" s="317"/>
      <c r="O24" s="317"/>
      <c r="P24" s="318"/>
      <c r="Q24" s="117" t="b">
        <f t="shared" si="8"/>
        <v>0</v>
      </c>
      <c r="R24" s="117"/>
      <c r="S24" s="234">
        <f t="shared" si="3"/>
        <v>0</v>
      </c>
      <c r="T24" s="234">
        <f t="shared" si="4"/>
        <v>0</v>
      </c>
      <c r="U24" s="234">
        <f t="shared" si="4"/>
        <v>0</v>
      </c>
      <c r="V24" s="234">
        <f t="shared" si="4"/>
        <v>0</v>
      </c>
      <c r="W24" s="234">
        <f t="shared" si="5"/>
        <v>0</v>
      </c>
      <c r="X24" s="234">
        <f t="shared" si="5"/>
        <v>0</v>
      </c>
      <c r="Y24" s="234">
        <f t="shared" si="5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Donnerstag</v>
      </c>
      <c r="B25" s="265">
        <f t="shared" si="9"/>
        <v>46513</v>
      </c>
      <c r="C25" s="283" t="s">
        <v>21</v>
      </c>
      <c r="D25" s="279"/>
      <c r="E25" s="280">
        <f t="shared" si="1"/>
        <v>0</v>
      </c>
      <c r="F25" s="287"/>
      <c r="G25" s="287"/>
      <c r="H25" s="287"/>
      <c r="I25" s="281">
        <f t="shared" si="2"/>
        <v>0</v>
      </c>
      <c r="J25" s="281">
        <f t="shared" si="6"/>
        <v>0</v>
      </c>
      <c r="K25" s="282">
        <f t="shared" si="7"/>
        <v>0</v>
      </c>
      <c r="L25" s="316" t="s">
        <v>95</v>
      </c>
      <c r="M25" s="317"/>
      <c r="N25" s="317"/>
      <c r="O25" s="317"/>
      <c r="P25" s="318"/>
      <c r="Q25" s="117" t="b">
        <f t="shared" si="8"/>
        <v>0</v>
      </c>
      <c r="R25" s="117"/>
      <c r="S25" s="234">
        <f t="shared" si="3"/>
        <v>0</v>
      </c>
      <c r="T25" s="234">
        <f t="shared" si="4"/>
        <v>0</v>
      </c>
      <c r="U25" s="234">
        <f t="shared" si="4"/>
        <v>0</v>
      </c>
      <c r="V25" s="234">
        <f t="shared" si="4"/>
        <v>0</v>
      </c>
      <c r="W25" s="234">
        <f t="shared" si="5"/>
        <v>0</v>
      </c>
      <c r="X25" s="234">
        <f t="shared" si="5"/>
        <v>0</v>
      </c>
      <c r="Y25" s="234">
        <f t="shared" si="5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Freitag</v>
      </c>
      <c r="B26" s="265">
        <f t="shared" si="9"/>
        <v>46514</v>
      </c>
      <c r="C26" s="283"/>
      <c r="D26" s="279"/>
      <c r="E26" s="280">
        <f t="shared" si="1"/>
        <v>0</v>
      </c>
      <c r="F26" s="287"/>
      <c r="G26" s="287"/>
      <c r="H26" s="287"/>
      <c r="I26" s="281">
        <f t="shared" si="2"/>
        <v>0</v>
      </c>
      <c r="J26" s="281">
        <f t="shared" si="6"/>
        <v>0</v>
      </c>
      <c r="K26" s="282">
        <f t="shared" si="7"/>
        <v>0</v>
      </c>
      <c r="L26" s="316"/>
      <c r="M26" s="317"/>
      <c r="N26" s="317"/>
      <c r="O26" s="317"/>
      <c r="P26" s="318"/>
      <c r="Q26" s="117" t="b">
        <f t="shared" si="8"/>
        <v>0</v>
      </c>
      <c r="R26" s="117"/>
      <c r="S26" s="234">
        <f t="shared" si="3"/>
        <v>0</v>
      </c>
      <c r="T26" s="234">
        <f t="shared" si="4"/>
        <v>0</v>
      </c>
      <c r="U26" s="234">
        <f t="shared" si="4"/>
        <v>0</v>
      </c>
      <c r="V26" s="234">
        <f t="shared" si="4"/>
        <v>0</v>
      </c>
      <c r="W26" s="234">
        <f t="shared" si="5"/>
        <v>0</v>
      </c>
      <c r="X26" s="234">
        <f t="shared" si="5"/>
        <v>0</v>
      </c>
      <c r="Y26" s="234">
        <f t="shared" si="5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Samstag</v>
      </c>
      <c r="B27" s="265">
        <f t="shared" si="9"/>
        <v>46515</v>
      </c>
      <c r="C27" s="283"/>
      <c r="D27" s="279"/>
      <c r="E27" s="280" t="str">
        <f t="shared" si="1"/>
        <v/>
      </c>
      <c r="F27" s="287"/>
      <c r="G27" s="287"/>
      <c r="H27" s="287"/>
      <c r="I27" s="281">
        <f t="shared" si="2"/>
        <v>0</v>
      </c>
      <c r="J27" s="281">
        <f t="shared" si="6"/>
        <v>0</v>
      </c>
      <c r="K27" s="282">
        <f t="shared" si="7"/>
        <v>0</v>
      </c>
      <c r="L27" s="316"/>
      <c r="M27" s="317"/>
      <c r="N27" s="317"/>
      <c r="O27" s="317"/>
      <c r="P27" s="318"/>
      <c r="Q27" s="117" t="b">
        <f t="shared" si="8"/>
        <v>0</v>
      </c>
      <c r="R27" s="117"/>
      <c r="S27" s="234">
        <f t="shared" si="3"/>
        <v>0</v>
      </c>
      <c r="T27" s="234">
        <f t="shared" si="4"/>
        <v>0</v>
      </c>
      <c r="U27" s="234">
        <f t="shared" si="4"/>
        <v>0</v>
      </c>
      <c r="V27" s="234">
        <f t="shared" si="4"/>
        <v>0</v>
      </c>
      <c r="W27" s="234">
        <f t="shared" si="5"/>
        <v>0</v>
      </c>
      <c r="X27" s="234">
        <f t="shared" si="5"/>
        <v>0</v>
      </c>
      <c r="Y27" s="234">
        <f t="shared" si="5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Sonntag</v>
      </c>
      <c r="B28" s="265">
        <f t="shared" si="9"/>
        <v>46516</v>
      </c>
      <c r="C28" s="283"/>
      <c r="D28" s="279"/>
      <c r="E28" s="280" t="str">
        <f t="shared" si="1"/>
        <v/>
      </c>
      <c r="F28" s="287"/>
      <c r="G28" s="287"/>
      <c r="H28" s="287"/>
      <c r="I28" s="281">
        <f t="shared" si="2"/>
        <v>0</v>
      </c>
      <c r="J28" s="281">
        <f t="shared" si="6"/>
        <v>0</v>
      </c>
      <c r="K28" s="282">
        <f t="shared" si="7"/>
        <v>0</v>
      </c>
      <c r="L28" s="316"/>
      <c r="M28" s="317"/>
      <c r="N28" s="317"/>
      <c r="O28" s="317"/>
      <c r="P28" s="318"/>
      <c r="Q28" s="117" t="b">
        <f t="shared" si="8"/>
        <v>0</v>
      </c>
      <c r="R28" s="117"/>
      <c r="S28" s="234">
        <f t="shared" si="3"/>
        <v>0</v>
      </c>
      <c r="T28" s="234">
        <f t="shared" si="4"/>
        <v>0</v>
      </c>
      <c r="U28" s="234">
        <f t="shared" si="4"/>
        <v>0</v>
      </c>
      <c r="V28" s="234">
        <f t="shared" si="4"/>
        <v>0</v>
      </c>
      <c r="W28" s="234">
        <f t="shared" si="5"/>
        <v>0</v>
      </c>
      <c r="X28" s="234">
        <f t="shared" si="5"/>
        <v>0</v>
      </c>
      <c r="Y28" s="234">
        <f t="shared" si="5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Montag</v>
      </c>
      <c r="B29" s="265">
        <f t="shared" si="9"/>
        <v>46517</v>
      </c>
      <c r="C29" s="283"/>
      <c r="D29" s="279"/>
      <c r="E29" s="280">
        <f t="shared" si="1"/>
        <v>0</v>
      </c>
      <c r="F29" s="287"/>
      <c r="G29" s="287"/>
      <c r="H29" s="287"/>
      <c r="I29" s="281">
        <f t="shared" si="2"/>
        <v>0</v>
      </c>
      <c r="J29" s="281">
        <f t="shared" si="6"/>
        <v>0</v>
      </c>
      <c r="K29" s="282">
        <f t="shared" si="7"/>
        <v>0</v>
      </c>
      <c r="L29" s="316"/>
      <c r="M29" s="317"/>
      <c r="N29" s="317"/>
      <c r="O29" s="317"/>
      <c r="P29" s="318"/>
      <c r="Q29" s="117" t="b">
        <f t="shared" si="8"/>
        <v>0</v>
      </c>
      <c r="R29" s="117"/>
      <c r="S29" s="234">
        <f t="shared" si="3"/>
        <v>0</v>
      </c>
      <c r="T29" s="234">
        <f t="shared" si="4"/>
        <v>0</v>
      </c>
      <c r="U29" s="234">
        <f t="shared" si="4"/>
        <v>0</v>
      </c>
      <c r="V29" s="234">
        <f t="shared" si="4"/>
        <v>0</v>
      </c>
      <c r="W29" s="234">
        <f t="shared" si="5"/>
        <v>0</v>
      </c>
      <c r="X29" s="234">
        <f t="shared" si="5"/>
        <v>0</v>
      </c>
      <c r="Y29" s="234">
        <f t="shared" si="5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Dienstag</v>
      </c>
      <c r="B30" s="265">
        <f t="shared" si="9"/>
        <v>46518</v>
      </c>
      <c r="C30" s="283"/>
      <c r="D30" s="279"/>
      <c r="E30" s="280">
        <f t="shared" si="1"/>
        <v>0</v>
      </c>
      <c r="F30" s="287"/>
      <c r="G30" s="287"/>
      <c r="H30" s="287"/>
      <c r="I30" s="281">
        <f t="shared" si="2"/>
        <v>0</v>
      </c>
      <c r="J30" s="281">
        <f t="shared" si="6"/>
        <v>0</v>
      </c>
      <c r="K30" s="282">
        <f t="shared" si="7"/>
        <v>0</v>
      </c>
      <c r="L30" s="316"/>
      <c r="M30" s="317"/>
      <c r="N30" s="317"/>
      <c r="O30" s="317"/>
      <c r="P30" s="318"/>
      <c r="Q30" s="117" t="b">
        <f t="shared" si="8"/>
        <v>0</v>
      </c>
      <c r="R30" s="117"/>
      <c r="S30" s="234">
        <f t="shared" si="3"/>
        <v>0</v>
      </c>
      <c r="T30" s="234">
        <f t="shared" si="4"/>
        <v>0</v>
      </c>
      <c r="U30" s="234">
        <f t="shared" si="4"/>
        <v>0</v>
      </c>
      <c r="V30" s="234">
        <f t="shared" si="4"/>
        <v>0</v>
      </c>
      <c r="W30" s="234">
        <f t="shared" si="5"/>
        <v>0</v>
      </c>
      <c r="X30" s="234">
        <f t="shared" si="5"/>
        <v>0</v>
      </c>
      <c r="Y30" s="234">
        <f t="shared" si="5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Mittwoch</v>
      </c>
      <c r="B31" s="265">
        <f t="shared" si="9"/>
        <v>46519</v>
      </c>
      <c r="C31" s="283"/>
      <c r="D31" s="279"/>
      <c r="E31" s="280">
        <f t="shared" si="1"/>
        <v>0</v>
      </c>
      <c r="F31" s="287"/>
      <c r="G31" s="287"/>
      <c r="H31" s="287"/>
      <c r="I31" s="281">
        <f t="shared" si="2"/>
        <v>0</v>
      </c>
      <c r="J31" s="281">
        <f t="shared" si="6"/>
        <v>0</v>
      </c>
      <c r="K31" s="282">
        <f t="shared" si="7"/>
        <v>0</v>
      </c>
      <c r="L31" s="316"/>
      <c r="M31" s="317"/>
      <c r="N31" s="317"/>
      <c r="O31" s="317"/>
      <c r="P31" s="318"/>
      <c r="Q31" s="117" t="b">
        <f t="shared" si="8"/>
        <v>0</v>
      </c>
      <c r="R31" s="117"/>
      <c r="S31" s="234">
        <f t="shared" si="3"/>
        <v>0</v>
      </c>
      <c r="T31" s="234">
        <f t="shared" si="4"/>
        <v>0</v>
      </c>
      <c r="U31" s="234">
        <f t="shared" si="4"/>
        <v>0</v>
      </c>
      <c r="V31" s="234">
        <f t="shared" si="4"/>
        <v>0</v>
      </c>
      <c r="W31" s="234">
        <f t="shared" si="5"/>
        <v>0</v>
      </c>
      <c r="X31" s="234">
        <f t="shared" si="5"/>
        <v>0</v>
      </c>
      <c r="Y31" s="234">
        <f t="shared" si="5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Donnerstag</v>
      </c>
      <c r="B32" s="265">
        <f t="shared" si="9"/>
        <v>46520</v>
      </c>
      <c r="C32" s="283"/>
      <c r="D32" s="279"/>
      <c r="E32" s="280">
        <f t="shared" si="1"/>
        <v>0</v>
      </c>
      <c r="F32" s="287"/>
      <c r="G32" s="287"/>
      <c r="H32" s="287"/>
      <c r="I32" s="281">
        <f t="shared" si="2"/>
        <v>0</v>
      </c>
      <c r="J32" s="281">
        <f t="shared" si="6"/>
        <v>0</v>
      </c>
      <c r="K32" s="282">
        <f t="shared" si="7"/>
        <v>0</v>
      </c>
      <c r="L32" s="316"/>
      <c r="M32" s="317"/>
      <c r="N32" s="317"/>
      <c r="O32" s="317"/>
      <c r="P32" s="318"/>
      <c r="Q32" s="117" t="b">
        <f t="shared" si="8"/>
        <v>0</v>
      </c>
      <c r="R32" s="117"/>
      <c r="S32" s="234">
        <f t="shared" si="3"/>
        <v>0</v>
      </c>
      <c r="T32" s="234">
        <f t="shared" si="4"/>
        <v>0</v>
      </c>
      <c r="U32" s="234">
        <f t="shared" si="4"/>
        <v>0</v>
      </c>
      <c r="V32" s="234">
        <f t="shared" si="4"/>
        <v>0</v>
      </c>
      <c r="W32" s="234">
        <f t="shared" si="5"/>
        <v>0</v>
      </c>
      <c r="X32" s="234">
        <f t="shared" si="5"/>
        <v>0</v>
      </c>
      <c r="Y32" s="234">
        <f t="shared" si="5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Freitag</v>
      </c>
      <c r="B33" s="265">
        <f t="shared" si="9"/>
        <v>46521</v>
      </c>
      <c r="C33" s="283"/>
      <c r="D33" s="279"/>
      <c r="E33" s="280">
        <f t="shared" si="1"/>
        <v>0</v>
      </c>
      <c r="F33" s="287"/>
      <c r="G33" s="287"/>
      <c r="H33" s="287"/>
      <c r="I33" s="281">
        <f t="shared" si="2"/>
        <v>0</v>
      </c>
      <c r="J33" s="281">
        <f t="shared" si="6"/>
        <v>0</v>
      </c>
      <c r="K33" s="282">
        <f t="shared" si="7"/>
        <v>0</v>
      </c>
      <c r="L33" s="316"/>
      <c r="M33" s="317"/>
      <c r="N33" s="317"/>
      <c r="O33" s="317"/>
      <c r="P33" s="318"/>
      <c r="Q33" s="117" t="b">
        <f t="shared" si="8"/>
        <v>0</v>
      </c>
      <c r="R33" s="117"/>
      <c r="S33" s="234">
        <f t="shared" si="3"/>
        <v>0</v>
      </c>
      <c r="T33" s="234">
        <f t="shared" si="4"/>
        <v>0</v>
      </c>
      <c r="U33" s="234">
        <f t="shared" si="4"/>
        <v>0</v>
      </c>
      <c r="V33" s="234">
        <f t="shared" si="4"/>
        <v>0</v>
      </c>
      <c r="W33" s="234">
        <f t="shared" si="5"/>
        <v>0</v>
      </c>
      <c r="X33" s="234">
        <f t="shared" si="5"/>
        <v>0</v>
      </c>
      <c r="Y33" s="234">
        <f t="shared" si="5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Samstag</v>
      </c>
      <c r="B34" s="265">
        <f t="shared" si="9"/>
        <v>46522</v>
      </c>
      <c r="C34" s="283"/>
      <c r="D34" s="279"/>
      <c r="E34" s="280" t="str">
        <f t="shared" si="1"/>
        <v/>
      </c>
      <c r="F34" s="287"/>
      <c r="G34" s="287"/>
      <c r="H34" s="287"/>
      <c r="I34" s="281">
        <f t="shared" si="2"/>
        <v>0</v>
      </c>
      <c r="J34" s="281">
        <f t="shared" si="6"/>
        <v>0</v>
      </c>
      <c r="K34" s="282">
        <f t="shared" si="7"/>
        <v>0</v>
      </c>
      <c r="L34" s="316"/>
      <c r="M34" s="317"/>
      <c r="N34" s="317"/>
      <c r="O34" s="317"/>
      <c r="P34" s="318"/>
      <c r="Q34" s="117" t="b">
        <f t="shared" si="8"/>
        <v>0</v>
      </c>
      <c r="R34" s="117"/>
      <c r="S34" s="234">
        <f t="shared" si="3"/>
        <v>0</v>
      </c>
      <c r="T34" s="234">
        <f t="shared" si="4"/>
        <v>0</v>
      </c>
      <c r="U34" s="234">
        <f t="shared" si="4"/>
        <v>0</v>
      </c>
      <c r="V34" s="234">
        <f t="shared" si="4"/>
        <v>0</v>
      </c>
      <c r="W34" s="234">
        <f t="shared" si="5"/>
        <v>0</v>
      </c>
      <c r="X34" s="234">
        <f t="shared" si="5"/>
        <v>0</v>
      </c>
      <c r="Y34" s="234">
        <f t="shared" si="5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Sonntag</v>
      </c>
      <c r="B35" s="265">
        <f t="shared" si="9"/>
        <v>46523</v>
      </c>
      <c r="C35" s="283"/>
      <c r="D35" s="279"/>
      <c r="E35" s="280" t="str">
        <f t="shared" si="1"/>
        <v/>
      </c>
      <c r="F35" s="287"/>
      <c r="G35" s="287"/>
      <c r="H35" s="287"/>
      <c r="I35" s="281">
        <f t="shared" si="2"/>
        <v>0</v>
      </c>
      <c r="J35" s="281">
        <f t="shared" si="6"/>
        <v>0</v>
      </c>
      <c r="K35" s="282">
        <f t="shared" si="7"/>
        <v>0</v>
      </c>
      <c r="L35" s="316"/>
      <c r="M35" s="317"/>
      <c r="N35" s="317"/>
      <c r="O35" s="317"/>
      <c r="P35" s="318"/>
      <c r="Q35" s="117" t="b">
        <f t="shared" si="8"/>
        <v>0</v>
      </c>
      <c r="R35" s="117"/>
      <c r="S35" s="234">
        <f t="shared" si="3"/>
        <v>0</v>
      </c>
      <c r="T35" s="234">
        <f t="shared" si="4"/>
        <v>0</v>
      </c>
      <c r="U35" s="234">
        <f t="shared" si="4"/>
        <v>0</v>
      </c>
      <c r="V35" s="234">
        <f t="shared" si="4"/>
        <v>0</v>
      </c>
      <c r="W35" s="234">
        <f t="shared" si="5"/>
        <v>0</v>
      </c>
      <c r="X35" s="234">
        <f t="shared" si="5"/>
        <v>0</v>
      </c>
      <c r="Y35" s="234">
        <f t="shared" si="5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Montag</v>
      </c>
      <c r="B36" s="265">
        <f t="shared" si="9"/>
        <v>46524</v>
      </c>
      <c r="C36" s="283" t="s">
        <v>21</v>
      </c>
      <c r="D36" s="279"/>
      <c r="E36" s="280">
        <f t="shared" si="1"/>
        <v>0</v>
      </c>
      <c r="F36" s="287"/>
      <c r="G36" s="287"/>
      <c r="H36" s="287"/>
      <c r="I36" s="281">
        <f t="shared" si="2"/>
        <v>0</v>
      </c>
      <c r="J36" s="281">
        <f t="shared" si="6"/>
        <v>0</v>
      </c>
      <c r="K36" s="282">
        <f t="shared" si="7"/>
        <v>0</v>
      </c>
      <c r="L36" s="316" t="s">
        <v>97</v>
      </c>
      <c r="M36" s="317"/>
      <c r="N36" s="317"/>
      <c r="O36" s="317"/>
      <c r="P36" s="318"/>
      <c r="Q36" s="117" t="b">
        <f t="shared" si="8"/>
        <v>0</v>
      </c>
      <c r="R36" s="117"/>
      <c r="S36" s="234">
        <f t="shared" si="3"/>
        <v>0</v>
      </c>
      <c r="T36" s="234">
        <f t="shared" si="4"/>
        <v>0</v>
      </c>
      <c r="U36" s="234">
        <f t="shared" si="4"/>
        <v>0</v>
      </c>
      <c r="V36" s="234">
        <f t="shared" si="4"/>
        <v>0</v>
      </c>
      <c r="W36" s="234">
        <f t="shared" si="5"/>
        <v>0</v>
      </c>
      <c r="X36" s="234">
        <f t="shared" si="5"/>
        <v>0</v>
      </c>
      <c r="Y36" s="234">
        <f t="shared" si="5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Dienstag</v>
      </c>
      <c r="B37" s="265">
        <f t="shared" si="9"/>
        <v>46525</v>
      </c>
      <c r="C37" s="283"/>
      <c r="D37" s="279"/>
      <c r="E37" s="280">
        <f t="shared" si="1"/>
        <v>0</v>
      </c>
      <c r="F37" s="287"/>
      <c r="G37" s="287"/>
      <c r="H37" s="287"/>
      <c r="I37" s="281">
        <f t="shared" si="2"/>
        <v>0</v>
      </c>
      <c r="J37" s="281">
        <f t="shared" si="6"/>
        <v>0</v>
      </c>
      <c r="K37" s="282">
        <f t="shared" si="7"/>
        <v>0</v>
      </c>
      <c r="L37" s="316"/>
      <c r="M37" s="317"/>
      <c r="N37" s="317"/>
      <c r="O37" s="317"/>
      <c r="P37" s="318"/>
      <c r="Q37" s="117" t="b">
        <f t="shared" si="8"/>
        <v>0</v>
      </c>
      <c r="R37" s="117"/>
      <c r="S37" s="234">
        <f t="shared" si="3"/>
        <v>0</v>
      </c>
      <c r="T37" s="234">
        <f t="shared" si="4"/>
        <v>0</v>
      </c>
      <c r="U37" s="234">
        <f t="shared" si="4"/>
        <v>0</v>
      </c>
      <c r="V37" s="234">
        <f t="shared" si="4"/>
        <v>0</v>
      </c>
      <c r="W37" s="234">
        <f t="shared" si="5"/>
        <v>0</v>
      </c>
      <c r="X37" s="234">
        <f t="shared" si="5"/>
        <v>0</v>
      </c>
      <c r="Y37" s="234">
        <f t="shared" si="5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Mittwoch</v>
      </c>
      <c r="B38" s="265">
        <f t="shared" si="9"/>
        <v>46526</v>
      </c>
      <c r="C38" s="283"/>
      <c r="D38" s="279"/>
      <c r="E38" s="280">
        <f t="shared" si="1"/>
        <v>0</v>
      </c>
      <c r="F38" s="287"/>
      <c r="G38" s="287"/>
      <c r="H38" s="287"/>
      <c r="I38" s="281">
        <f t="shared" si="2"/>
        <v>0</v>
      </c>
      <c r="J38" s="281">
        <f t="shared" si="6"/>
        <v>0</v>
      </c>
      <c r="K38" s="282">
        <f t="shared" si="7"/>
        <v>0</v>
      </c>
      <c r="L38" s="316"/>
      <c r="M38" s="317"/>
      <c r="N38" s="317"/>
      <c r="O38" s="317"/>
      <c r="P38" s="318"/>
      <c r="Q38" s="117" t="b">
        <f t="shared" si="8"/>
        <v>0</v>
      </c>
      <c r="R38" s="117"/>
      <c r="S38" s="234">
        <f t="shared" si="3"/>
        <v>0</v>
      </c>
      <c r="T38" s="234">
        <f t="shared" si="4"/>
        <v>0</v>
      </c>
      <c r="U38" s="234">
        <f t="shared" si="4"/>
        <v>0</v>
      </c>
      <c r="V38" s="234">
        <f t="shared" si="4"/>
        <v>0</v>
      </c>
      <c r="W38" s="234">
        <f t="shared" si="5"/>
        <v>0</v>
      </c>
      <c r="X38" s="234">
        <f t="shared" si="5"/>
        <v>0</v>
      </c>
      <c r="Y38" s="234">
        <f t="shared" si="5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Donnerstag</v>
      </c>
      <c r="B39" s="265">
        <f t="shared" si="9"/>
        <v>46527</v>
      </c>
      <c r="C39" s="283"/>
      <c r="D39" s="279"/>
      <c r="E39" s="280">
        <f t="shared" si="1"/>
        <v>0</v>
      </c>
      <c r="F39" s="287"/>
      <c r="G39" s="287"/>
      <c r="H39" s="287"/>
      <c r="I39" s="281">
        <f t="shared" si="2"/>
        <v>0</v>
      </c>
      <c r="J39" s="281">
        <f t="shared" si="6"/>
        <v>0</v>
      </c>
      <c r="K39" s="282">
        <f t="shared" si="7"/>
        <v>0</v>
      </c>
      <c r="L39" s="316"/>
      <c r="M39" s="317"/>
      <c r="N39" s="317"/>
      <c r="O39" s="317"/>
      <c r="P39" s="318"/>
      <c r="Q39" s="117" t="b">
        <f t="shared" si="8"/>
        <v>0</v>
      </c>
      <c r="R39" s="117"/>
      <c r="S39" s="234">
        <f t="shared" si="3"/>
        <v>0</v>
      </c>
      <c r="T39" s="234">
        <f t="shared" si="4"/>
        <v>0</v>
      </c>
      <c r="U39" s="234">
        <f t="shared" si="4"/>
        <v>0</v>
      </c>
      <c r="V39" s="234">
        <f t="shared" si="4"/>
        <v>0</v>
      </c>
      <c r="W39" s="234">
        <f t="shared" si="5"/>
        <v>0</v>
      </c>
      <c r="X39" s="234">
        <f t="shared" si="5"/>
        <v>0</v>
      </c>
      <c r="Y39" s="234">
        <f t="shared" si="5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Freitag</v>
      </c>
      <c r="B40" s="265">
        <f t="shared" si="9"/>
        <v>46528</v>
      </c>
      <c r="C40" s="283"/>
      <c r="D40" s="279"/>
      <c r="E40" s="280">
        <f t="shared" si="1"/>
        <v>0</v>
      </c>
      <c r="F40" s="287"/>
      <c r="G40" s="287"/>
      <c r="H40" s="287"/>
      <c r="I40" s="281">
        <f t="shared" si="2"/>
        <v>0</v>
      </c>
      <c r="J40" s="281">
        <f t="shared" si="6"/>
        <v>0</v>
      </c>
      <c r="K40" s="282">
        <f t="shared" si="7"/>
        <v>0</v>
      </c>
      <c r="L40" s="316"/>
      <c r="M40" s="317"/>
      <c r="N40" s="317"/>
      <c r="O40" s="317"/>
      <c r="P40" s="318"/>
      <c r="Q40" s="117" t="b">
        <f t="shared" si="8"/>
        <v>0</v>
      </c>
      <c r="R40" s="117"/>
      <c r="S40" s="234">
        <f t="shared" si="3"/>
        <v>0</v>
      </c>
      <c r="T40" s="234">
        <f t="shared" si="4"/>
        <v>0</v>
      </c>
      <c r="U40" s="234">
        <f t="shared" si="4"/>
        <v>0</v>
      </c>
      <c r="V40" s="234">
        <f t="shared" si="4"/>
        <v>0</v>
      </c>
      <c r="W40" s="234">
        <f t="shared" si="5"/>
        <v>0</v>
      </c>
      <c r="X40" s="234">
        <f t="shared" si="5"/>
        <v>0</v>
      </c>
      <c r="Y40" s="234">
        <f t="shared" si="5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Samstag</v>
      </c>
      <c r="B41" s="265">
        <f t="shared" si="9"/>
        <v>46529</v>
      </c>
      <c r="C41" s="283"/>
      <c r="D41" s="279"/>
      <c r="E41" s="280" t="str">
        <f t="shared" si="1"/>
        <v/>
      </c>
      <c r="F41" s="287"/>
      <c r="G41" s="287"/>
      <c r="H41" s="287"/>
      <c r="I41" s="281">
        <f t="shared" si="2"/>
        <v>0</v>
      </c>
      <c r="J41" s="281">
        <f t="shared" si="6"/>
        <v>0</v>
      </c>
      <c r="K41" s="282">
        <f t="shared" si="7"/>
        <v>0</v>
      </c>
      <c r="L41" s="316"/>
      <c r="M41" s="317"/>
      <c r="N41" s="317"/>
      <c r="O41" s="317"/>
      <c r="P41" s="318"/>
      <c r="Q41" s="117" t="b">
        <f t="shared" si="8"/>
        <v>0</v>
      </c>
      <c r="R41" s="117"/>
      <c r="S41" s="234">
        <f t="shared" si="3"/>
        <v>0</v>
      </c>
      <c r="T41" s="234">
        <f t="shared" si="4"/>
        <v>0</v>
      </c>
      <c r="U41" s="234">
        <f t="shared" si="4"/>
        <v>0</v>
      </c>
      <c r="V41" s="234">
        <f t="shared" si="4"/>
        <v>0</v>
      </c>
      <c r="W41" s="234">
        <f t="shared" si="5"/>
        <v>0</v>
      </c>
      <c r="X41" s="234">
        <f t="shared" si="5"/>
        <v>0</v>
      </c>
      <c r="Y41" s="234">
        <f t="shared" si="5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Sonntag</v>
      </c>
      <c r="B42" s="265">
        <f t="shared" si="9"/>
        <v>46530</v>
      </c>
      <c r="C42" s="283"/>
      <c r="D42" s="279"/>
      <c r="E42" s="280" t="str">
        <f t="shared" si="1"/>
        <v/>
      </c>
      <c r="F42" s="287"/>
      <c r="G42" s="287"/>
      <c r="H42" s="287"/>
      <c r="I42" s="281">
        <f t="shared" si="2"/>
        <v>0</v>
      </c>
      <c r="J42" s="281">
        <f t="shared" si="6"/>
        <v>0</v>
      </c>
      <c r="K42" s="282">
        <f t="shared" si="7"/>
        <v>0</v>
      </c>
      <c r="L42" s="316"/>
      <c r="M42" s="317"/>
      <c r="N42" s="317"/>
      <c r="O42" s="317"/>
      <c r="P42" s="318"/>
      <c r="Q42" s="117" t="b">
        <f t="shared" si="8"/>
        <v>0</v>
      </c>
      <c r="R42" s="117"/>
      <c r="S42" s="234">
        <f t="shared" si="3"/>
        <v>0</v>
      </c>
      <c r="T42" s="234">
        <f t="shared" si="4"/>
        <v>0</v>
      </c>
      <c r="U42" s="234">
        <f t="shared" si="4"/>
        <v>0</v>
      </c>
      <c r="V42" s="234">
        <f t="shared" si="4"/>
        <v>0</v>
      </c>
      <c r="W42" s="234">
        <f t="shared" si="5"/>
        <v>0</v>
      </c>
      <c r="X42" s="234">
        <f t="shared" si="5"/>
        <v>0</v>
      </c>
      <c r="Y42" s="234">
        <f t="shared" si="5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Montag</v>
      </c>
      <c r="B43" s="265">
        <f t="shared" si="9"/>
        <v>46531</v>
      </c>
      <c r="C43" s="283"/>
      <c r="D43" s="279"/>
      <c r="E43" s="280">
        <f t="shared" si="1"/>
        <v>0</v>
      </c>
      <c r="F43" s="287"/>
      <c r="G43" s="287"/>
      <c r="H43" s="287"/>
      <c r="I43" s="281">
        <f t="shared" si="2"/>
        <v>0</v>
      </c>
      <c r="J43" s="281">
        <f t="shared" si="6"/>
        <v>0</v>
      </c>
      <c r="K43" s="282">
        <f t="shared" si="7"/>
        <v>0</v>
      </c>
      <c r="L43" s="316"/>
      <c r="M43" s="317"/>
      <c r="N43" s="317"/>
      <c r="O43" s="317"/>
      <c r="P43" s="318"/>
      <c r="Q43" s="117" t="b">
        <f t="shared" si="8"/>
        <v>0</v>
      </c>
      <c r="R43" s="117"/>
      <c r="S43" s="234">
        <f t="shared" si="3"/>
        <v>0</v>
      </c>
      <c r="T43" s="234">
        <f t="shared" si="4"/>
        <v>0</v>
      </c>
      <c r="U43" s="234">
        <f t="shared" si="4"/>
        <v>0</v>
      </c>
      <c r="V43" s="234">
        <f t="shared" si="4"/>
        <v>0</v>
      </c>
      <c r="W43" s="234">
        <f t="shared" si="5"/>
        <v>0</v>
      </c>
      <c r="X43" s="234">
        <f t="shared" si="5"/>
        <v>0</v>
      </c>
      <c r="Y43" s="234">
        <f t="shared" si="5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Dienstag</v>
      </c>
      <c r="B44" s="265">
        <f t="shared" si="9"/>
        <v>46532</v>
      </c>
      <c r="C44" s="283"/>
      <c r="D44" s="279"/>
      <c r="E44" s="280">
        <f t="shared" si="1"/>
        <v>0</v>
      </c>
      <c r="F44" s="287"/>
      <c r="G44" s="287"/>
      <c r="H44" s="287"/>
      <c r="I44" s="281">
        <f t="shared" si="2"/>
        <v>0</v>
      </c>
      <c r="J44" s="281">
        <f t="shared" si="6"/>
        <v>0</v>
      </c>
      <c r="K44" s="282">
        <f t="shared" si="7"/>
        <v>0</v>
      </c>
      <c r="L44" s="316"/>
      <c r="M44" s="317"/>
      <c r="N44" s="317"/>
      <c r="O44" s="317"/>
      <c r="P44" s="318"/>
      <c r="Q44" s="117" t="b">
        <f t="shared" si="8"/>
        <v>0</v>
      </c>
      <c r="R44" s="117"/>
      <c r="S44" s="234">
        <f t="shared" si="3"/>
        <v>0</v>
      </c>
      <c r="T44" s="234">
        <f t="shared" si="4"/>
        <v>0</v>
      </c>
      <c r="U44" s="234">
        <f t="shared" si="4"/>
        <v>0</v>
      </c>
      <c r="V44" s="234">
        <f t="shared" si="4"/>
        <v>0</v>
      </c>
      <c r="W44" s="234">
        <f t="shared" si="5"/>
        <v>0</v>
      </c>
      <c r="X44" s="234">
        <f t="shared" si="5"/>
        <v>0</v>
      </c>
      <c r="Y44" s="234">
        <f t="shared" si="5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Mittwoch</v>
      </c>
      <c r="B45" s="265">
        <f t="shared" si="9"/>
        <v>46533</v>
      </c>
      <c r="C45" s="283"/>
      <c r="D45" s="279"/>
      <c r="E45" s="280">
        <f t="shared" si="1"/>
        <v>0</v>
      </c>
      <c r="F45" s="287"/>
      <c r="G45" s="287"/>
      <c r="H45" s="287"/>
      <c r="I45" s="281">
        <f t="shared" si="2"/>
        <v>0</v>
      </c>
      <c r="J45" s="281">
        <f t="shared" si="6"/>
        <v>0</v>
      </c>
      <c r="K45" s="282">
        <f t="shared" si="7"/>
        <v>0</v>
      </c>
      <c r="L45" s="316"/>
      <c r="M45" s="317"/>
      <c r="N45" s="317"/>
      <c r="O45" s="317"/>
      <c r="P45" s="318"/>
      <c r="Q45" s="117" t="b">
        <f t="shared" si="8"/>
        <v>0</v>
      </c>
      <c r="R45" s="117"/>
      <c r="S45" s="234">
        <f t="shared" si="3"/>
        <v>0</v>
      </c>
      <c r="T45" s="234">
        <f t="shared" si="4"/>
        <v>0</v>
      </c>
      <c r="U45" s="234">
        <f t="shared" si="4"/>
        <v>0</v>
      </c>
      <c r="V45" s="234">
        <f t="shared" si="4"/>
        <v>0</v>
      </c>
      <c r="W45" s="234">
        <f t="shared" si="5"/>
        <v>0</v>
      </c>
      <c r="X45" s="234">
        <f t="shared" si="5"/>
        <v>0</v>
      </c>
      <c r="Y45" s="234">
        <f t="shared" si="5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Donnerstag</v>
      </c>
      <c r="B46" s="265">
        <f t="shared" si="9"/>
        <v>46534</v>
      </c>
      <c r="C46" s="283" t="s">
        <v>21</v>
      </c>
      <c r="D46" s="279"/>
      <c r="E46" s="280">
        <f t="shared" si="1"/>
        <v>0</v>
      </c>
      <c r="F46" s="287"/>
      <c r="G46" s="287"/>
      <c r="H46" s="287"/>
      <c r="I46" s="281">
        <f t="shared" si="2"/>
        <v>0</v>
      </c>
      <c r="J46" s="281">
        <f t="shared" si="6"/>
        <v>0</v>
      </c>
      <c r="K46" s="282">
        <f t="shared" si="7"/>
        <v>0</v>
      </c>
      <c r="L46" s="316" t="s">
        <v>96</v>
      </c>
      <c r="M46" s="317"/>
      <c r="N46" s="317"/>
      <c r="O46" s="317"/>
      <c r="P46" s="318"/>
      <c r="Q46" s="117" t="b">
        <f t="shared" si="8"/>
        <v>0</v>
      </c>
      <c r="R46" s="117"/>
      <c r="S46" s="234">
        <f t="shared" si="3"/>
        <v>0</v>
      </c>
      <c r="T46" s="234">
        <f t="shared" si="4"/>
        <v>0</v>
      </c>
      <c r="U46" s="234">
        <f t="shared" si="4"/>
        <v>0</v>
      </c>
      <c r="V46" s="234">
        <f t="shared" si="4"/>
        <v>0</v>
      </c>
      <c r="W46" s="234">
        <f t="shared" si="5"/>
        <v>0</v>
      </c>
      <c r="X46" s="234">
        <f t="shared" si="5"/>
        <v>0</v>
      </c>
      <c r="Y46" s="234">
        <f t="shared" si="5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Freitag</v>
      </c>
      <c r="B47" s="265">
        <f t="shared" si="9"/>
        <v>46535</v>
      </c>
      <c r="C47" s="283"/>
      <c r="D47" s="279"/>
      <c r="E47" s="280">
        <f t="shared" si="1"/>
        <v>0</v>
      </c>
      <c r="F47" s="287"/>
      <c r="G47" s="287"/>
      <c r="H47" s="287"/>
      <c r="I47" s="281">
        <f t="shared" si="2"/>
        <v>0</v>
      </c>
      <c r="J47" s="281">
        <f t="shared" si="6"/>
        <v>0</v>
      </c>
      <c r="K47" s="282">
        <f t="shared" si="7"/>
        <v>0</v>
      </c>
      <c r="L47" s="316"/>
      <c r="M47" s="317"/>
      <c r="N47" s="317"/>
      <c r="O47" s="317"/>
      <c r="P47" s="318"/>
      <c r="Q47" s="117" t="b">
        <f t="shared" si="8"/>
        <v>0</v>
      </c>
      <c r="R47" s="117"/>
      <c r="S47" s="234">
        <f t="shared" si="3"/>
        <v>0</v>
      </c>
      <c r="T47" s="234">
        <f t="shared" si="4"/>
        <v>0</v>
      </c>
      <c r="U47" s="234">
        <f t="shared" si="4"/>
        <v>0</v>
      </c>
      <c r="V47" s="234">
        <f t="shared" si="4"/>
        <v>0</v>
      </c>
      <c r="W47" s="234">
        <f t="shared" si="5"/>
        <v>0</v>
      </c>
      <c r="X47" s="234">
        <f t="shared" si="5"/>
        <v>0</v>
      </c>
      <c r="Y47" s="234">
        <f t="shared" si="5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Samstag</v>
      </c>
      <c r="B48" s="265">
        <f t="shared" si="9"/>
        <v>46536</v>
      </c>
      <c r="C48" s="283"/>
      <c r="D48" s="279"/>
      <c r="E48" s="280" t="str">
        <f t="shared" si="1"/>
        <v/>
      </c>
      <c r="F48" s="287"/>
      <c r="G48" s="287"/>
      <c r="H48" s="287"/>
      <c r="I48" s="281">
        <f t="shared" si="2"/>
        <v>0</v>
      </c>
      <c r="J48" s="281">
        <f t="shared" si="6"/>
        <v>0</v>
      </c>
      <c r="K48" s="282">
        <f t="shared" si="7"/>
        <v>0</v>
      </c>
      <c r="L48" s="316"/>
      <c r="M48" s="317"/>
      <c r="N48" s="317"/>
      <c r="O48" s="317"/>
      <c r="P48" s="318"/>
      <c r="Q48" s="117" t="b">
        <f t="shared" si="8"/>
        <v>0</v>
      </c>
      <c r="R48" s="117"/>
      <c r="S48" s="234">
        <f t="shared" si="3"/>
        <v>0</v>
      </c>
      <c r="T48" s="234">
        <f t="shared" si="4"/>
        <v>0</v>
      </c>
      <c r="U48" s="234">
        <f t="shared" si="4"/>
        <v>0</v>
      </c>
      <c r="V48" s="234">
        <f t="shared" si="4"/>
        <v>0</v>
      </c>
      <c r="W48" s="234">
        <f t="shared" si="5"/>
        <v>0</v>
      </c>
      <c r="X48" s="234">
        <f t="shared" si="5"/>
        <v>0</v>
      </c>
      <c r="Y48" s="234">
        <f t="shared" si="5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Sonntag</v>
      </c>
      <c r="B49" s="265">
        <f t="shared" si="9"/>
        <v>46537</v>
      </c>
      <c r="C49" s="283"/>
      <c r="D49" s="279"/>
      <c r="E49" s="280" t="str">
        <f t="shared" si="1"/>
        <v/>
      </c>
      <c r="F49" s="287"/>
      <c r="G49" s="287"/>
      <c r="H49" s="287"/>
      <c r="I49" s="281">
        <f t="shared" si="2"/>
        <v>0</v>
      </c>
      <c r="J49" s="281">
        <f t="shared" si="6"/>
        <v>0</v>
      </c>
      <c r="K49" s="282">
        <f t="shared" si="7"/>
        <v>0</v>
      </c>
      <c r="L49" s="316"/>
      <c r="M49" s="317"/>
      <c r="N49" s="317"/>
      <c r="O49" s="317"/>
      <c r="P49" s="318"/>
      <c r="Q49" s="117" t="b">
        <f t="shared" si="8"/>
        <v>0</v>
      </c>
      <c r="R49" s="117"/>
      <c r="S49" s="234">
        <f t="shared" si="3"/>
        <v>0</v>
      </c>
      <c r="T49" s="234">
        <f t="shared" si="4"/>
        <v>0</v>
      </c>
      <c r="U49" s="234">
        <f t="shared" si="4"/>
        <v>0</v>
      </c>
      <c r="V49" s="234">
        <f t="shared" si="4"/>
        <v>0</v>
      </c>
      <c r="W49" s="234">
        <f t="shared" si="5"/>
        <v>0</v>
      </c>
      <c r="X49" s="234">
        <f t="shared" si="5"/>
        <v>0</v>
      </c>
      <c r="Y49" s="234">
        <f t="shared" si="5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Montag</v>
      </c>
      <c r="B50" s="265">
        <f t="shared" si="9"/>
        <v>46538</v>
      </c>
      <c r="C50" s="283"/>
      <c r="D50" s="279"/>
      <c r="E50" s="280">
        <f t="shared" si="1"/>
        <v>0</v>
      </c>
      <c r="F50" s="288"/>
      <c r="G50" s="287"/>
      <c r="H50" s="288"/>
      <c r="I50" s="281">
        <f t="shared" si="2"/>
        <v>0</v>
      </c>
      <c r="J50" s="285">
        <f t="shared" si="6"/>
        <v>0</v>
      </c>
      <c r="K50" s="286">
        <f t="shared" si="7"/>
        <v>0</v>
      </c>
      <c r="L50" s="310"/>
      <c r="M50" s="311"/>
      <c r="N50" s="311"/>
      <c r="O50" s="311"/>
      <c r="P50" s="312"/>
      <c r="Q50" s="117" t="b">
        <f t="shared" si="8"/>
        <v>0</v>
      </c>
      <c r="R50" s="117"/>
      <c r="S50" s="237">
        <f t="shared" si="3"/>
        <v>0</v>
      </c>
      <c r="T50" s="237">
        <f t="shared" si="4"/>
        <v>0</v>
      </c>
      <c r="U50" s="237">
        <f t="shared" si="4"/>
        <v>0</v>
      </c>
      <c r="V50" s="237">
        <f t="shared" si="4"/>
        <v>0</v>
      </c>
      <c r="W50" s="237">
        <f t="shared" si="5"/>
        <v>0</v>
      </c>
      <c r="X50" s="237">
        <f t="shared" si="5"/>
        <v>0</v>
      </c>
      <c r="Y50" s="237">
        <f t="shared" si="5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6" t="s">
        <v>48</v>
      </c>
      <c r="C51" s="297"/>
      <c r="D51" s="298"/>
      <c r="E51" s="298" t="s">
        <v>24</v>
      </c>
      <c r="F51" s="299"/>
      <c r="G51" s="299"/>
      <c r="H51" s="299"/>
      <c r="I51" s="298" t="s">
        <v>34</v>
      </c>
      <c r="J51" s="298" t="s">
        <v>50</v>
      </c>
      <c r="K51" s="298" t="s">
        <v>49</v>
      </c>
      <c r="L51" s="289"/>
      <c r="M51" s="289"/>
      <c r="N51" s="289"/>
      <c r="O51" s="289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0">
        <f>SUM(E20:E50)</f>
        <v>0</v>
      </c>
      <c r="F52" s="291"/>
      <c r="G52" s="292"/>
      <c r="H52" s="293"/>
      <c r="I52" s="290">
        <f>SUM(I20:I50)</f>
        <v>0</v>
      </c>
      <c r="J52" s="290">
        <f>SUM(J20:J50)</f>
        <v>0</v>
      </c>
      <c r="K52" s="294">
        <f>K50</f>
        <v>0</v>
      </c>
      <c r="L52" s="295"/>
      <c r="M52" s="295"/>
      <c r="N52" s="295"/>
      <c r="O52" s="295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77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71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73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76</v>
      </c>
      <c r="I56" s="246"/>
      <c r="J56" s="150"/>
      <c r="K56" s="313"/>
      <c r="L56" s="313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72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14" t="s">
        <v>6</v>
      </c>
      <c r="D58" s="314"/>
      <c r="E58" s="314"/>
      <c r="F58" s="314"/>
      <c r="G58" s="314"/>
      <c r="H58" s="233" t="s">
        <v>74</v>
      </c>
      <c r="I58" s="252"/>
      <c r="J58" s="150"/>
      <c r="K58" s="256" t="s">
        <v>5</v>
      </c>
      <c r="L58" s="315" t="s">
        <v>20</v>
      </c>
      <c r="M58" s="315"/>
      <c r="N58" s="315"/>
      <c r="O58" s="315"/>
      <c r="P58" s="315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75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78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TNjJxUcl5w2JlK+C7dIdFaGj/VdtBrjTPBntdl7nqPODsxI3s/F6a+hOYVUEgKWQfF8wpz8wIGo+Oesw5TuwVQ==" saltValue="XNepLiSMnHsuefQ89L2f5w==" spinCount="100000" sheet="1" objects="1" scenarios="1" selectLockedCells="1"/>
  <mergeCells count="46">
    <mergeCell ref="B2:H2"/>
    <mergeCell ref="I2:J2"/>
    <mergeCell ref="E5:H5"/>
    <mergeCell ref="M5:O5"/>
    <mergeCell ref="E7:H7"/>
    <mergeCell ref="M7:O7"/>
    <mergeCell ref="E15:F15"/>
    <mergeCell ref="C18:E18"/>
    <mergeCell ref="F18:H18"/>
    <mergeCell ref="I18:K18"/>
    <mergeCell ref="L18:P18"/>
    <mergeCell ref="L19:P19"/>
    <mergeCell ref="L20:P20"/>
    <mergeCell ref="L21:P21"/>
    <mergeCell ref="L22:P22"/>
    <mergeCell ref="L23:P23"/>
    <mergeCell ref="L24:P24"/>
    <mergeCell ref="L25:P25"/>
    <mergeCell ref="L26:P26"/>
    <mergeCell ref="L27:P27"/>
    <mergeCell ref="L28:P28"/>
    <mergeCell ref="L29:P29"/>
    <mergeCell ref="L30:P30"/>
    <mergeCell ref="L31:P31"/>
    <mergeCell ref="L32:P32"/>
    <mergeCell ref="L33:P33"/>
    <mergeCell ref="L34:P34"/>
    <mergeCell ref="L35:P35"/>
    <mergeCell ref="L36:P36"/>
    <mergeCell ref="L37:P37"/>
    <mergeCell ref="L38:P38"/>
    <mergeCell ref="L39:P39"/>
    <mergeCell ref="L40:P40"/>
    <mergeCell ref="L41:P41"/>
    <mergeCell ref="L42:P42"/>
    <mergeCell ref="L43:P43"/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</mergeCells>
  <phoneticPr fontId="43" type="noConversion"/>
  <conditionalFormatting sqref="B20:B50">
    <cfRule type="expression" dxfId="79" priority="15" stopIfTrue="1">
      <formula>$Q20=TRUE()</formula>
    </cfRule>
  </conditionalFormatting>
  <conditionalFormatting sqref="B20:C50">
    <cfRule type="expression" dxfId="78" priority="10" stopIfTrue="1">
      <formula>OR(($A20="Samstag"),($A20="Sonntag"))</formula>
    </cfRule>
  </conditionalFormatting>
  <conditionalFormatting sqref="C20:C50">
    <cfRule type="expression" dxfId="77" priority="9" stopIfTrue="1">
      <formula>AND(OR(C20="F",C20="K",C20="U"),OR(F20&lt;&gt;0,G20&lt;&gt;0,H20&gt;0))</formula>
    </cfRule>
  </conditionalFormatting>
  <conditionalFormatting sqref="C51:O51">
    <cfRule type="expression" dxfId="76" priority="136" stopIfTrue="1">
      <formula>OR(($A51="Samstag"),($A51="Sonntag"))</formula>
    </cfRule>
  </conditionalFormatting>
  <conditionalFormatting sqref="D20:D50">
    <cfRule type="expression" dxfId="75" priority="1" stopIfTrue="1">
      <formula>AND(C20="SU",ISBLANK(D20))</formula>
    </cfRule>
    <cfRule type="expression" dxfId="74" priority="2" stopIfTrue="1">
      <formula>OR(($A20="Samstag"),($A20="Sonntag"))</formula>
    </cfRule>
  </conditionalFormatting>
  <conditionalFormatting sqref="E20:H50">
    <cfRule type="expression" dxfId="73" priority="7" stopIfTrue="1">
      <formula>OR(($A20="Samstag"),($A20="Sonntag"))</formula>
    </cfRule>
  </conditionalFormatting>
  <conditionalFormatting sqref="G20:G50">
    <cfRule type="expression" dxfId="72" priority="6">
      <formula>OR(AND(U20&lt;0.5,V20-T20&gt;6),AND(U20&lt;0.75,V20-T20&gt;9))</formula>
    </cfRule>
  </conditionalFormatting>
  <conditionalFormatting sqref="I20:I50">
    <cfRule type="cellIs" dxfId="71" priority="3" operator="greaterThan">
      <formula>10</formula>
    </cfRule>
  </conditionalFormatting>
  <conditionalFormatting sqref="I20:O50">
    <cfRule type="expression" dxfId="70" priority="4" stopIfTrue="1">
      <formula>OR(($A20="Samstag"),($A20="Sonntag"))</formula>
    </cfRule>
  </conditionalFormatting>
  <conditionalFormatting sqref="N11 N15">
    <cfRule type="cellIs" dxfId="69" priority="16" stopIfTrue="1" operator="equal">
      <formula>0</formula>
    </cfRule>
  </conditionalFormatting>
  <conditionalFormatting sqref="N11">
    <cfRule type="cellIs" dxfId="68" priority="138" stopIfTrue="1" operator="equal">
      <formula>$F$10</formula>
    </cfRule>
    <cfRule type="cellIs" dxfId="67" priority="139" stopIfTrue="1" operator="notEqual">
      <formula>$F$10</formula>
    </cfRule>
  </conditionalFormatting>
  <conditionalFormatting sqref="N15">
    <cfRule type="cellIs" dxfId="66" priority="17" stopIfTrue="1" operator="notEqual">
      <formula>$F$14</formula>
    </cfRule>
    <cfRule type="cellIs" dxfId="65" priority="137" stopIfTrue="1" operator="equal">
      <formula>$F$14</formula>
    </cfRule>
  </conditionalFormatting>
  <dataValidations count="7">
    <dataValidation type="decimal" allowBlank="1" showInputMessage="1" showErrorMessage="1" errorTitle="Eingabefehler" error="Bitte geben Sie eine positive Dezimalzahl ein." sqref="D20:D50" xr:uid="{00000000-0002-0000-0200-000000000000}">
      <formula1>0</formula1>
      <formula2>20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200-000001000000}">
      <formula1>0</formula1>
      <formula2>23.59</formula2>
    </dataValidation>
    <dataValidation type="decimal" allowBlank="1" showInputMessage="1" showErrorMessage="1" sqref="I10:M10 I14:M14" xr:uid="{00000000-0002-0000-0200-000002000000}">
      <formula1>$AA$33</formula1>
      <formula2>$AA$34</formula2>
    </dataValidation>
    <dataValidation showInputMessage="1" showErrorMessage="1" sqref="G8:I8" xr:uid="{00000000-0002-0000-0200-000003000000}"/>
    <dataValidation type="decimal" allowBlank="1" showInputMessage="1" showErrorMessage="1" errorTitle="Eingabefehler" error="Bitte geben Sie eine Dezimalzahl ein." sqref="M7" xr:uid="{00000000-0002-0000-0200-000004000000}">
      <formula1>-1000</formula1>
      <formula2>1000</formula2>
    </dataValidation>
    <dataValidation type="list" allowBlank="1" showInputMessage="1" showErrorMessage="1" sqref="E15:F15" xr:uid="{00000000-0002-0000-0200-000005000000}">
      <formula1>$B$20:$B$50</formula1>
    </dataValidation>
    <dataValidation type="list" allowBlank="1" showInputMessage="1" showErrorMessage="1" sqref="C20:C50" xr:uid="{00000000-0002-0000-02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pageSetUpPr fitToPage="1"/>
  </sheetPr>
  <dimension ref="A1:IR78"/>
  <sheetViews>
    <sheetView showGridLines="0" showRowColHeaders="0" topLeftCell="A43" zoomScale="110" zoomScaleNormal="110" zoomScaleSheetLayoutView="55" zoomScalePageLayoutView="110" workbookViewId="0">
      <selection activeCell="C23" sqref="C23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36" t="s">
        <v>22</v>
      </c>
      <c r="C2" s="336"/>
      <c r="D2" s="336"/>
      <c r="E2" s="336"/>
      <c r="F2" s="336"/>
      <c r="G2" s="336"/>
      <c r="H2" s="336"/>
      <c r="I2" s="336" t="s">
        <v>57</v>
      </c>
      <c r="J2" s="336"/>
      <c r="K2" s="156">
        <f>Mai!K2</f>
        <v>2027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37" t="str">
        <f>Mai!E5</f>
        <v>Musterhiwi, Paula</v>
      </c>
      <c r="F5" s="338"/>
      <c r="G5" s="338"/>
      <c r="H5" s="339"/>
      <c r="J5" s="263" t="s">
        <v>4</v>
      </c>
      <c r="M5" s="337" t="str">
        <f>Mai!M5</f>
        <v>Fakultät für Mathematik (2027)</v>
      </c>
      <c r="N5" s="338"/>
      <c r="O5" s="33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37" t="str">
        <f>Mai!E7</f>
        <v>SHK / WHF</v>
      </c>
      <c r="F7" s="338"/>
      <c r="G7" s="338"/>
      <c r="H7" s="339"/>
      <c r="J7" s="263" t="s">
        <v>41</v>
      </c>
      <c r="M7" s="340">
        <f>Mai!K52</f>
        <v>0</v>
      </c>
      <c r="N7" s="341"/>
      <c r="O7" s="34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3" t="s">
        <v>61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1" t="s">
        <v>54</v>
      </c>
      <c r="D10" s="183"/>
      <c r="E10" s="184"/>
      <c r="F10" s="306">
        <f>Mai!F10</f>
        <v>0</v>
      </c>
      <c r="H10" s="185" t="s">
        <v>62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64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63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80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2" t="s">
        <v>82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0" t="s">
        <v>81</v>
      </c>
      <c r="D14" s="205"/>
      <c r="E14" s="205"/>
      <c r="F14" s="307"/>
      <c r="G14" s="206"/>
      <c r="H14" s="207" t="s">
        <v>62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64</v>
      </c>
      <c r="O14" s="182"/>
      <c r="P14" s="172"/>
    </row>
    <row r="15" spans="2:21" ht="22.5" customHeight="1" thickTop="1" thickBot="1">
      <c r="B15" s="163"/>
      <c r="C15" s="259" t="s">
        <v>79</v>
      </c>
      <c r="D15" s="212"/>
      <c r="E15" s="325"/>
      <c r="F15" s="326"/>
      <c r="G15" s="305" t="b">
        <f>IF($E$15&lt;&gt;0,TRUE(),FALSE())</f>
        <v>0</v>
      </c>
      <c r="H15" s="213" t="s">
        <v>63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7" t="s">
        <v>51</v>
      </c>
      <c r="D18" s="328"/>
      <c r="E18" s="329"/>
      <c r="F18" s="330" t="s">
        <v>84</v>
      </c>
      <c r="G18" s="331"/>
      <c r="H18" s="332"/>
      <c r="I18" s="330" t="s">
        <v>47</v>
      </c>
      <c r="J18" s="331"/>
      <c r="K18" s="332"/>
      <c r="L18" s="333"/>
      <c r="M18" s="334"/>
      <c r="N18" s="334"/>
      <c r="O18" s="334"/>
      <c r="P18" s="335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46539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19" t="s">
        <v>19</v>
      </c>
      <c r="M19" s="320"/>
      <c r="N19" s="320"/>
      <c r="O19" s="320"/>
      <c r="P19" s="321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Dienstag</v>
      </c>
      <c r="B20" s="264">
        <f>($A$19+ROW(B1)-1)*(MONTH($A$19+1)=MONTH($A$19))</f>
        <v>46539</v>
      </c>
      <c r="C20" s="283"/>
      <c r="D20" s="279"/>
      <c r="E20" s="280">
        <f t="shared" ref="E20:E50" si="1"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>0</v>
      </c>
      <c r="F20" s="287"/>
      <c r="G20" s="287"/>
      <c r="H20" s="287"/>
      <c r="I20" s="281">
        <f t="shared" ref="I20:I50" si="2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22"/>
      <c r="M20" s="323"/>
      <c r="N20" s="323"/>
      <c r="O20" s="323"/>
      <c r="P20" s="324"/>
      <c r="Q20" s="117" t="b">
        <f>IF($G$15=FALSE(),FALSE(),IF($B20&gt;=$E$15,TRUE(),FALSE()))</f>
        <v>0</v>
      </c>
      <c r="S20" s="234">
        <f t="shared" ref="S20:S50" si="3">IF(E20="",0,INT(E20)+((E20-INT(E20))/100*60))</f>
        <v>0</v>
      </c>
      <c r="T20" s="234">
        <f t="shared" ref="T20:V50" si="4">IF(F20="",0,INT(F20)+((F20-INT(F20))*100/60))</f>
        <v>0</v>
      </c>
      <c r="U20" s="234">
        <f t="shared" si="4"/>
        <v>0</v>
      </c>
      <c r="V20" s="234">
        <f t="shared" si="4"/>
        <v>0</v>
      </c>
      <c r="W20" s="234">
        <f t="shared" ref="W20:Y50" si="5">IF(I20="","",INT(I20)+((I20-INT(I20))/100*60))</f>
        <v>0</v>
      </c>
      <c r="X20" s="234">
        <f t="shared" si="5"/>
        <v>0</v>
      </c>
      <c r="Y20" s="234">
        <f t="shared" si="5"/>
        <v>0</v>
      </c>
      <c r="Z20" s="234"/>
      <c r="AE20" s="235"/>
    </row>
    <row r="21" spans="1:252" s="154" customFormat="1" ht="20.25" customHeight="1">
      <c r="A21" s="233" t="str">
        <f t="shared" si="0"/>
        <v>Mittwoch</v>
      </c>
      <c r="B21" s="265">
        <f>($A$19+ROW(B2)-1)*(MONTH(B20+1)=MONTH($A$19))</f>
        <v>46540</v>
      </c>
      <c r="C21" s="283"/>
      <c r="D21" s="279"/>
      <c r="E21" s="280">
        <f t="shared" si="1"/>
        <v>0</v>
      </c>
      <c r="F21" s="287"/>
      <c r="G21" s="287"/>
      <c r="H21" s="287"/>
      <c r="I21" s="281">
        <f t="shared" si="2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16"/>
      <c r="M21" s="317"/>
      <c r="N21" s="317"/>
      <c r="O21" s="317"/>
      <c r="P21" s="318"/>
      <c r="Q21" s="117" t="b">
        <f t="shared" ref="Q21:Q50" si="8">IF($G$15=FALSE(),FALSE(),IF($B21&gt;=$E$15,TRUE(),FALSE()))</f>
        <v>0</v>
      </c>
      <c r="R21" s="117"/>
      <c r="S21" s="234">
        <f t="shared" si="3"/>
        <v>0</v>
      </c>
      <c r="T21" s="234">
        <f t="shared" si="4"/>
        <v>0</v>
      </c>
      <c r="U21" s="234">
        <f t="shared" si="4"/>
        <v>0</v>
      </c>
      <c r="V21" s="234">
        <f t="shared" si="4"/>
        <v>0</v>
      </c>
      <c r="W21" s="234">
        <f t="shared" si="5"/>
        <v>0</v>
      </c>
      <c r="X21" s="234">
        <f t="shared" si="5"/>
        <v>0</v>
      </c>
      <c r="Y21" s="234">
        <f t="shared" si="5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Donnerstag</v>
      </c>
      <c r="B22" s="265">
        <f t="shared" ref="B22:B50" si="9">($A$19+ROW(B3)-1)*(MONTH(B21+1)=MONTH($A$19))</f>
        <v>46541</v>
      </c>
      <c r="C22" s="283"/>
      <c r="D22" s="279"/>
      <c r="E22" s="280">
        <f t="shared" si="1"/>
        <v>0</v>
      </c>
      <c r="F22" s="287"/>
      <c r="G22" s="287"/>
      <c r="H22" s="287"/>
      <c r="I22" s="281">
        <f t="shared" si="2"/>
        <v>0</v>
      </c>
      <c r="J22" s="281">
        <f t="shared" si="6"/>
        <v>0</v>
      </c>
      <c r="K22" s="282">
        <f t="shared" si="7"/>
        <v>0</v>
      </c>
      <c r="L22" s="316"/>
      <c r="M22" s="317"/>
      <c r="N22" s="317"/>
      <c r="O22" s="317"/>
      <c r="P22" s="318"/>
      <c r="Q22" s="117" t="b">
        <f t="shared" si="8"/>
        <v>0</v>
      </c>
      <c r="R22" s="117"/>
      <c r="S22" s="234">
        <f t="shared" si="3"/>
        <v>0</v>
      </c>
      <c r="T22" s="234">
        <f t="shared" si="4"/>
        <v>0</v>
      </c>
      <c r="U22" s="234">
        <f t="shared" si="4"/>
        <v>0</v>
      </c>
      <c r="V22" s="234">
        <f t="shared" si="4"/>
        <v>0</v>
      </c>
      <c r="W22" s="234">
        <f t="shared" si="5"/>
        <v>0</v>
      </c>
      <c r="X22" s="234">
        <f t="shared" si="5"/>
        <v>0</v>
      </c>
      <c r="Y22" s="234">
        <f t="shared" si="5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Freitag</v>
      </c>
      <c r="B23" s="265">
        <f t="shared" si="9"/>
        <v>46542</v>
      </c>
      <c r="C23" s="283"/>
      <c r="D23" s="279"/>
      <c r="E23" s="280">
        <f t="shared" si="1"/>
        <v>0</v>
      </c>
      <c r="F23" s="287"/>
      <c r="G23" s="287"/>
      <c r="H23" s="287"/>
      <c r="I23" s="281">
        <f t="shared" si="2"/>
        <v>0</v>
      </c>
      <c r="J23" s="281">
        <f t="shared" si="6"/>
        <v>0</v>
      </c>
      <c r="K23" s="282">
        <f t="shared" si="7"/>
        <v>0</v>
      </c>
      <c r="L23" s="316"/>
      <c r="M23" s="317"/>
      <c r="N23" s="317"/>
      <c r="O23" s="317"/>
      <c r="P23" s="318"/>
      <c r="Q23" s="117" t="b">
        <f t="shared" si="8"/>
        <v>0</v>
      </c>
      <c r="R23" s="117"/>
      <c r="S23" s="234">
        <f t="shared" si="3"/>
        <v>0</v>
      </c>
      <c r="T23" s="234">
        <f t="shared" si="4"/>
        <v>0</v>
      </c>
      <c r="U23" s="234">
        <f t="shared" si="4"/>
        <v>0</v>
      </c>
      <c r="V23" s="234">
        <f t="shared" si="4"/>
        <v>0</v>
      </c>
      <c r="W23" s="234">
        <f t="shared" si="5"/>
        <v>0</v>
      </c>
      <c r="X23" s="234">
        <f t="shared" si="5"/>
        <v>0</v>
      </c>
      <c r="Y23" s="234">
        <f t="shared" si="5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Samstag</v>
      </c>
      <c r="B24" s="265">
        <f t="shared" si="9"/>
        <v>46543</v>
      </c>
      <c r="C24" s="283"/>
      <c r="D24" s="279"/>
      <c r="E24" s="280" t="str">
        <f t="shared" si="1"/>
        <v/>
      </c>
      <c r="F24" s="287"/>
      <c r="G24" s="287"/>
      <c r="H24" s="287"/>
      <c r="I24" s="281">
        <f t="shared" si="2"/>
        <v>0</v>
      </c>
      <c r="J24" s="281">
        <f t="shared" si="6"/>
        <v>0</v>
      </c>
      <c r="K24" s="282">
        <f t="shared" si="7"/>
        <v>0</v>
      </c>
      <c r="L24" s="316"/>
      <c r="M24" s="317"/>
      <c r="N24" s="317"/>
      <c r="O24" s="317"/>
      <c r="P24" s="318"/>
      <c r="Q24" s="117" t="b">
        <f t="shared" si="8"/>
        <v>0</v>
      </c>
      <c r="R24" s="117"/>
      <c r="S24" s="234">
        <f t="shared" si="3"/>
        <v>0</v>
      </c>
      <c r="T24" s="234">
        <f t="shared" si="4"/>
        <v>0</v>
      </c>
      <c r="U24" s="234">
        <f t="shared" si="4"/>
        <v>0</v>
      </c>
      <c r="V24" s="234">
        <f t="shared" si="4"/>
        <v>0</v>
      </c>
      <c r="W24" s="234">
        <f t="shared" si="5"/>
        <v>0</v>
      </c>
      <c r="X24" s="234">
        <f t="shared" si="5"/>
        <v>0</v>
      </c>
      <c r="Y24" s="234">
        <f t="shared" si="5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Sonntag</v>
      </c>
      <c r="B25" s="265">
        <f t="shared" si="9"/>
        <v>46544</v>
      </c>
      <c r="C25" s="283"/>
      <c r="D25" s="279"/>
      <c r="E25" s="280" t="str">
        <f t="shared" si="1"/>
        <v/>
      </c>
      <c r="F25" s="287"/>
      <c r="G25" s="287"/>
      <c r="H25" s="287"/>
      <c r="I25" s="281">
        <f t="shared" si="2"/>
        <v>0</v>
      </c>
      <c r="J25" s="281">
        <f t="shared" si="6"/>
        <v>0</v>
      </c>
      <c r="K25" s="282">
        <f t="shared" si="7"/>
        <v>0</v>
      </c>
      <c r="L25" s="316"/>
      <c r="M25" s="317"/>
      <c r="N25" s="317"/>
      <c r="O25" s="317"/>
      <c r="P25" s="318"/>
      <c r="Q25" s="117" t="b">
        <f t="shared" si="8"/>
        <v>0</v>
      </c>
      <c r="R25" s="117"/>
      <c r="S25" s="234">
        <f t="shared" si="3"/>
        <v>0</v>
      </c>
      <c r="T25" s="234">
        <f t="shared" si="4"/>
        <v>0</v>
      </c>
      <c r="U25" s="234">
        <f t="shared" si="4"/>
        <v>0</v>
      </c>
      <c r="V25" s="234">
        <f t="shared" si="4"/>
        <v>0</v>
      </c>
      <c r="W25" s="234">
        <f t="shared" si="5"/>
        <v>0</v>
      </c>
      <c r="X25" s="234">
        <f t="shared" si="5"/>
        <v>0</v>
      </c>
      <c r="Y25" s="234">
        <f t="shared" si="5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Montag</v>
      </c>
      <c r="B26" s="265">
        <f t="shared" si="9"/>
        <v>46545</v>
      </c>
      <c r="C26" s="283"/>
      <c r="D26" s="279"/>
      <c r="E26" s="280">
        <f t="shared" si="1"/>
        <v>0</v>
      </c>
      <c r="F26" s="287"/>
      <c r="G26" s="287"/>
      <c r="H26" s="287"/>
      <c r="I26" s="281">
        <f t="shared" si="2"/>
        <v>0</v>
      </c>
      <c r="J26" s="281">
        <f t="shared" si="6"/>
        <v>0</v>
      </c>
      <c r="K26" s="282">
        <f t="shared" si="7"/>
        <v>0</v>
      </c>
      <c r="L26" s="316"/>
      <c r="M26" s="317"/>
      <c r="N26" s="317"/>
      <c r="O26" s="317"/>
      <c r="P26" s="318"/>
      <c r="Q26" s="117" t="b">
        <f t="shared" si="8"/>
        <v>0</v>
      </c>
      <c r="R26" s="117"/>
      <c r="S26" s="234">
        <f t="shared" si="3"/>
        <v>0</v>
      </c>
      <c r="T26" s="234">
        <f t="shared" si="4"/>
        <v>0</v>
      </c>
      <c r="U26" s="234">
        <f t="shared" si="4"/>
        <v>0</v>
      </c>
      <c r="V26" s="234">
        <f t="shared" si="4"/>
        <v>0</v>
      </c>
      <c r="W26" s="234">
        <f t="shared" si="5"/>
        <v>0</v>
      </c>
      <c r="X26" s="234">
        <f t="shared" si="5"/>
        <v>0</v>
      </c>
      <c r="Y26" s="234">
        <f t="shared" si="5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Dienstag</v>
      </c>
      <c r="B27" s="265">
        <f t="shared" si="9"/>
        <v>46546</v>
      </c>
      <c r="C27" s="283"/>
      <c r="D27" s="279"/>
      <c r="E27" s="280">
        <f t="shared" si="1"/>
        <v>0</v>
      </c>
      <c r="F27" s="287"/>
      <c r="G27" s="287"/>
      <c r="H27" s="287"/>
      <c r="I27" s="281">
        <f t="shared" si="2"/>
        <v>0</v>
      </c>
      <c r="J27" s="281">
        <f t="shared" si="6"/>
        <v>0</v>
      </c>
      <c r="K27" s="282">
        <f t="shared" si="7"/>
        <v>0</v>
      </c>
      <c r="L27" s="316"/>
      <c r="M27" s="317"/>
      <c r="N27" s="317"/>
      <c r="O27" s="317"/>
      <c r="P27" s="318"/>
      <c r="Q27" s="117" t="b">
        <f t="shared" si="8"/>
        <v>0</v>
      </c>
      <c r="R27" s="117"/>
      <c r="S27" s="234">
        <f t="shared" si="3"/>
        <v>0</v>
      </c>
      <c r="T27" s="234">
        <f t="shared" si="4"/>
        <v>0</v>
      </c>
      <c r="U27" s="234">
        <f t="shared" si="4"/>
        <v>0</v>
      </c>
      <c r="V27" s="234">
        <f t="shared" si="4"/>
        <v>0</v>
      </c>
      <c r="W27" s="234">
        <f t="shared" si="5"/>
        <v>0</v>
      </c>
      <c r="X27" s="234">
        <f t="shared" si="5"/>
        <v>0</v>
      </c>
      <c r="Y27" s="234">
        <f t="shared" si="5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Mittwoch</v>
      </c>
      <c r="B28" s="265">
        <f t="shared" si="9"/>
        <v>46547</v>
      </c>
      <c r="C28" s="283"/>
      <c r="D28" s="279"/>
      <c r="E28" s="280">
        <f t="shared" si="1"/>
        <v>0</v>
      </c>
      <c r="F28" s="287"/>
      <c r="G28" s="287"/>
      <c r="H28" s="287"/>
      <c r="I28" s="281">
        <f t="shared" si="2"/>
        <v>0</v>
      </c>
      <c r="J28" s="281">
        <f t="shared" si="6"/>
        <v>0</v>
      </c>
      <c r="K28" s="282">
        <f t="shared" si="7"/>
        <v>0</v>
      </c>
      <c r="L28" s="316"/>
      <c r="M28" s="317"/>
      <c r="N28" s="317"/>
      <c r="O28" s="317"/>
      <c r="P28" s="318"/>
      <c r="Q28" s="117" t="b">
        <f t="shared" si="8"/>
        <v>0</v>
      </c>
      <c r="R28" s="117"/>
      <c r="S28" s="234">
        <f t="shared" si="3"/>
        <v>0</v>
      </c>
      <c r="T28" s="234">
        <f t="shared" si="4"/>
        <v>0</v>
      </c>
      <c r="U28" s="234">
        <f t="shared" si="4"/>
        <v>0</v>
      </c>
      <c r="V28" s="234">
        <f t="shared" si="4"/>
        <v>0</v>
      </c>
      <c r="W28" s="234">
        <f t="shared" si="5"/>
        <v>0</v>
      </c>
      <c r="X28" s="234">
        <f t="shared" si="5"/>
        <v>0</v>
      </c>
      <c r="Y28" s="234">
        <f t="shared" si="5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Donnerstag</v>
      </c>
      <c r="B29" s="265">
        <f t="shared" si="9"/>
        <v>46548</v>
      </c>
      <c r="C29" s="283"/>
      <c r="D29" s="279"/>
      <c r="E29" s="280">
        <f t="shared" si="1"/>
        <v>0</v>
      </c>
      <c r="F29" s="287"/>
      <c r="G29" s="287"/>
      <c r="H29" s="287"/>
      <c r="I29" s="281">
        <f t="shared" si="2"/>
        <v>0</v>
      </c>
      <c r="J29" s="281">
        <f t="shared" si="6"/>
        <v>0</v>
      </c>
      <c r="K29" s="282">
        <f t="shared" si="7"/>
        <v>0</v>
      </c>
      <c r="L29" s="316"/>
      <c r="M29" s="317"/>
      <c r="N29" s="317"/>
      <c r="O29" s="317"/>
      <c r="P29" s="318"/>
      <c r="Q29" s="117" t="b">
        <f t="shared" si="8"/>
        <v>0</v>
      </c>
      <c r="R29" s="117"/>
      <c r="S29" s="234">
        <f t="shared" si="3"/>
        <v>0</v>
      </c>
      <c r="T29" s="234">
        <f t="shared" si="4"/>
        <v>0</v>
      </c>
      <c r="U29" s="234">
        <f t="shared" si="4"/>
        <v>0</v>
      </c>
      <c r="V29" s="234">
        <f t="shared" si="4"/>
        <v>0</v>
      </c>
      <c r="W29" s="234">
        <f t="shared" si="5"/>
        <v>0</v>
      </c>
      <c r="X29" s="234">
        <f t="shared" si="5"/>
        <v>0</v>
      </c>
      <c r="Y29" s="234">
        <f t="shared" si="5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Freitag</v>
      </c>
      <c r="B30" s="265">
        <f t="shared" si="9"/>
        <v>46549</v>
      </c>
      <c r="C30" s="283"/>
      <c r="D30" s="279"/>
      <c r="E30" s="280">
        <f t="shared" si="1"/>
        <v>0</v>
      </c>
      <c r="F30" s="287"/>
      <c r="G30" s="287"/>
      <c r="H30" s="287"/>
      <c r="I30" s="281">
        <f t="shared" si="2"/>
        <v>0</v>
      </c>
      <c r="J30" s="281">
        <f t="shared" si="6"/>
        <v>0</v>
      </c>
      <c r="K30" s="282">
        <f t="shared" si="7"/>
        <v>0</v>
      </c>
      <c r="L30" s="316"/>
      <c r="M30" s="317"/>
      <c r="N30" s="317"/>
      <c r="O30" s="317"/>
      <c r="P30" s="318"/>
      <c r="Q30" s="117" t="b">
        <f t="shared" si="8"/>
        <v>0</v>
      </c>
      <c r="R30" s="117"/>
      <c r="S30" s="234">
        <f t="shared" si="3"/>
        <v>0</v>
      </c>
      <c r="T30" s="234">
        <f t="shared" si="4"/>
        <v>0</v>
      </c>
      <c r="U30" s="234">
        <f t="shared" si="4"/>
        <v>0</v>
      </c>
      <c r="V30" s="234">
        <f t="shared" si="4"/>
        <v>0</v>
      </c>
      <c r="W30" s="234">
        <f t="shared" si="5"/>
        <v>0</v>
      </c>
      <c r="X30" s="234">
        <f t="shared" si="5"/>
        <v>0</v>
      </c>
      <c r="Y30" s="234">
        <f t="shared" si="5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Samstag</v>
      </c>
      <c r="B31" s="265">
        <f t="shared" si="9"/>
        <v>46550</v>
      </c>
      <c r="C31" s="283"/>
      <c r="D31" s="279"/>
      <c r="E31" s="280" t="str">
        <f t="shared" si="1"/>
        <v/>
      </c>
      <c r="F31" s="287"/>
      <c r="G31" s="287"/>
      <c r="H31" s="287"/>
      <c r="I31" s="281">
        <f t="shared" si="2"/>
        <v>0</v>
      </c>
      <c r="J31" s="281">
        <f t="shared" si="6"/>
        <v>0</v>
      </c>
      <c r="K31" s="282">
        <f t="shared" si="7"/>
        <v>0</v>
      </c>
      <c r="L31" s="316"/>
      <c r="M31" s="317"/>
      <c r="N31" s="317"/>
      <c r="O31" s="317"/>
      <c r="P31" s="318"/>
      <c r="Q31" s="117" t="b">
        <f t="shared" si="8"/>
        <v>0</v>
      </c>
      <c r="R31" s="117"/>
      <c r="S31" s="234">
        <f t="shared" si="3"/>
        <v>0</v>
      </c>
      <c r="T31" s="234">
        <f t="shared" si="4"/>
        <v>0</v>
      </c>
      <c r="U31" s="234">
        <f t="shared" si="4"/>
        <v>0</v>
      </c>
      <c r="V31" s="234">
        <f t="shared" si="4"/>
        <v>0</v>
      </c>
      <c r="W31" s="234">
        <f t="shared" si="5"/>
        <v>0</v>
      </c>
      <c r="X31" s="234">
        <f t="shared" si="5"/>
        <v>0</v>
      </c>
      <c r="Y31" s="234">
        <f t="shared" si="5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Sonntag</v>
      </c>
      <c r="B32" s="265">
        <f t="shared" si="9"/>
        <v>46551</v>
      </c>
      <c r="C32" s="283"/>
      <c r="D32" s="279"/>
      <c r="E32" s="280" t="str">
        <f t="shared" si="1"/>
        <v/>
      </c>
      <c r="F32" s="287"/>
      <c r="G32" s="287"/>
      <c r="H32" s="287"/>
      <c r="I32" s="281">
        <f t="shared" si="2"/>
        <v>0</v>
      </c>
      <c r="J32" s="281">
        <f t="shared" si="6"/>
        <v>0</v>
      </c>
      <c r="K32" s="282">
        <f t="shared" si="7"/>
        <v>0</v>
      </c>
      <c r="L32" s="316"/>
      <c r="M32" s="317"/>
      <c r="N32" s="317"/>
      <c r="O32" s="317"/>
      <c r="P32" s="318"/>
      <c r="Q32" s="117" t="b">
        <f t="shared" si="8"/>
        <v>0</v>
      </c>
      <c r="R32" s="117"/>
      <c r="S32" s="234">
        <f t="shared" si="3"/>
        <v>0</v>
      </c>
      <c r="T32" s="234">
        <f t="shared" si="4"/>
        <v>0</v>
      </c>
      <c r="U32" s="234">
        <f t="shared" si="4"/>
        <v>0</v>
      </c>
      <c r="V32" s="234">
        <f t="shared" si="4"/>
        <v>0</v>
      </c>
      <c r="W32" s="234">
        <f t="shared" si="5"/>
        <v>0</v>
      </c>
      <c r="X32" s="234">
        <f t="shared" si="5"/>
        <v>0</v>
      </c>
      <c r="Y32" s="234">
        <f t="shared" si="5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Montag</v>
      </c>
      <c r="B33" s="265">
        <f t="shared" si="9"/>
        <v>46552</v>
      </c>
      <c r="C33" s="283"/>
      <c r="D33" s="279"/>
      <c r="E33" s="280">
        <f t="shared" si="1"/>
        <v>0</v>
      </c>
      <c r="F33" s="287"/>
      <c r="G33" s="287"/>
      <c r="H33" s="287"/>
      <c r="I33" s="281">
        <f t="shared" si="2"/>
        <v>0</v>
      </c>
      <c r="J33" s="281">
        <f t="shared" si="6"/>
        <v>0</v>
      </c>
      <c r="K33" s="282">
        <f t="shared" si="7"/>
        <v>0</v>
      </c>
      <c r="L33" s="316"/>
      <c r="M33" s="317"/>
      <c r="N33" s="317"/>
      <c r="O33" s="317"/>
      <c r="P33" s="318"/>
      <c r="Q33" s="117" t="b">
        <f t="shared" si="8"/>
        <v>0</v>
      </c>
      <c r="R33" s="117"/>
      <c r="S33" s="234">
        <f t="shared" si="3"/>
        <v>0</v>
      </c>
      <c r="T33" s="234">
        <f t="shared" si="4"/>
        <v>0</v>
      </c>
      <c r="U33" s="234">
        <f t="shared" si="4"/>
        <v>0</v>
      </c>
      <c r="V33" s="234">
        <f t="shared" si="4"/>
        <v>0</v>
      </c>
      <c r="W33" s="234">
        <f t="shared" si="5"/>
        <v>0</v>
      </c>
      <c r="X33" s="234">
        <f t="shared" si="5"/>
        <v>0</v>
      </c>
      <c r="Y33" s="234">
        <f t="shared" si="5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Dienstag</v>
      </c>
      <c r="B34" s="265">
        <f t="shared" si="9"/>
        <v>46553</v>
      </c>
      <c r="C34" s="283"/>
      <c r="D34" s="279"/>
      <c r="E34" s="280">
        <f t="shared" si="1"/>
        <v>0</v>
      </c>
      <c r="F34" s="287"/>
      <c r="G34" s="287"/>
      <c r="H34" s="287"/>
      <c r="I34" s="281">
        <f t="shared" si="2"/>
        <v>0</v>
      </c>
      <c r="J34" s="281">
        <f t="shared" si="6"/>
        <v>0</v>
      </c>
      <c r="K34" s="282">
        <f t="shared" si="7"/>
        <v>0</v>
      </c>
      <c r="L34" s="316"/>
      <c r="M34" s="317"/>
      <c r="N34" s="317"/>
      <c r="O34" s="317"/>
      <c r="P34" s="318"/>
      <c r="Q34" s="117" t="b">
        <f t="shared" si="8"/>
        <v>0</v>
      </c>
      <c r="R34" s="117"/>
      <c r="S34" s="234">
        <f t="shared" si="3"/>
        <v>0</v>
      </c>
      <c r="T34" s="234">
        <f t="shared" si="4"/>
        <v>0</v>
      </c>
      <c r="U34" s="234">
        <f t="shared" si="4"/>
        <v>0</v>
      </c>
      <c r="V34" s="234">
        <f t="shared" si="4"/>
        <v>0</v>
      </c>
      <c r="W34" s="234">
        <f t="shared" si="5"/>
        <v>0</v>
      </c>
      <c r="X34" s="234">
        <f t="shared" si="5"/>
        <v>0</v>
      </c>
      <c r="Y34" s="234">
        <f t="shared" si="5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Mittwoch</v>
      </c>
      <c r="B35" s="265">
        <f t="shared" si="9"/>
        <v>46554</v>
      </c>
      <c r="C35" s="283"/>
      <c r="D35" s="279"/>
      <c r="E35" s="280">
        <f t="shared" si="1"/>
        <v>0</v>
      </c>
      <c r="F35" s="287"/>
      <c r="G35" s="287"/>
      <c r="H35" s="287"/>
      <c r="I35" s="281">
        <f t="shared" si="2"/>
        <v>0</v>
      </c>
      <c r="J35" s="281">
        <f t="shared" si="6"/>
        <v>0</v>
      </c>
      <c r="K35" s="282">
        <f t="shared" si="7"/>
        <v>0</v>
      </c>
      <c r="L35" s="316"/>
      <c r="M35" s="317"/>
      <c r="N35" s="317"/>
      <c r="O35" s="317"/>
      <c r="P35" s="318"/>
      <c r="Q35" s="117" t="b">
        <f t="shared" si="8"/>
        <v>0</v>
      </c>
      <c r="R35" s="117"/>
      <c r="S35" s="234">
        <f t="shared" si="3"/>
        <v>0</v>
      </c>
      <c r="T35" s="234">
        <f t="shared" si="4"/>
        <v>0</v>
      </c>
      <c r="U35" s="234">
        <f t="shared" si="4"/>
        <v>0</v>
      </c>
      <c r="V35" s="234">
        <f t="shared" si="4"/>
        <v>0</v>
      </c>
      <c r="W35" s="234">
        <f t="shared" si="5"/>
        <v>0</v>
      </c>
      <c r="X35" s="234">
        <f t="shared" si="5"/>
        <v>0</v>
      </c>
      <c r="Y35" s="234">
        <f t="shared" si="5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Donnerstag</v>
      </c>
      <c r="B36" s="265">
        <f t="shared" si="9"/>
        <v>46555</v>
      </c>
      <c r="C36" s="283"/>
      <c r="D36" s="279"/>
      <c r="E36" s="280">
        <f t="shared" si="1"/>
        <v>0</v>
      </c>
      <c r="F36" s="287"/>
      <c r="G36" s="287"/>
      <c r="H36" s="287"/>
      <c r="I36" s="281">
        <f t="shared" si="2"/>
        <v>0</v>
      </c>
      <c r="J36" s="281">
        <f t="shared" si="6"/>
        <v>0</v>
      </c>
      <c r="K36" s="282">
        <f t="shared" si="7"/>
        <v>0</v>
      </c>
      <c r="L36" s="316"/>
      <c r="M36" s="317"/>
      <c r="N36" s="317"/>
      <c r="O36" s="317"/>
      <c r="P36" s="318"/>
      <c r="Q36" s="117" t="b">
        <f t="shared" si="8"/>
        <v>0</v>
      </c>
      <c r="R36" s="117"/>
      <c r="S36" s="234">
        <f t="shared" si="3"/>
        <v>0</v>
      </c>
      <c r="T36" s="234">
        <f t="shared" si="4"/>
        <v>0</v>
      </c>
      <c r="U36" s="234">
        <f t="shared" si="4"/>
        <v>0</v>
      </c>
      <c r="V36" s="234">
        <f t="shared" si="4"/>
        <v>0</v>
      </c>
      <c r="W36" s="234">
        <f t="shared" si="5"/>
        <v>0</v>
      </c>
      <c r="X36" s="234">
        <f t="shared" si="5"/>
        <v>0</v>
      </c>
      <c r="Y36" s="234">
        <f t="shared" si="5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Freitag</v>
      </c>
      <c r="B37" s="265">
        <f t="shared" si="9"/>
        <v>46556</v>
      </c>
      <c r="C37" s="283"/>
      <c r="D37" s="279"/>
      <c r="E37" s="280">
        <f t="shared" si="1"/>
        <v>0</v>
      </c>
      <c r="F37" s="287"/>
      <c r="G37" s="287"/>
      <c r="H37" s="287"/>
      <c r="I37" s="281">
        <f t="shared" si="2"/>
        <v>0</v>
      </c>
      <c r="J37" s="281">
        <f t="shared" si="6"/>
        <v>0</v>
      </c>
      <c r="K37" s="282">
        <f t="shared" si="7"/>
        <v>0</v>
      </c>
      <c r="L37" s="316"/>
      <c r="M37" s="317"/>
      <c r="N37" s="317"/>
      <c r="O37" s="317"/>
      <c r="P37" s="318"/>
      <c r="Q37" s="117" t="b">
        <f t="shared" si="8"/>
        <v>0</v>
      </c>
      <c r="R37" s="117"/>
      <c r="S37" s="234">
        <f t="shared" si="3"/>
        <v>0</v>
      </c>
      <c r="T37" s="234">
        <f t="shared" si="4"/>
        <v>0</v>
      </c>
      <c r="U37" s="234">
        <f t="shared" si="4"/>
        <v>0</v>
      </c>
      <c r="V37" s="234">
        <f t="shared" si="4"/>
        <v>0</v>
      </c>
      <c r="W37" s="234">
        <f t="shared" si="5"/>
        <v>0</v>
      </c>
      <c r="X37" s="234">
        <f t="shared" si="5"/>
        <v>0</v>
      </c>
      <c r="Y37" s="234">
        <f t="shared" si="5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Samstag</v>
      </c>
      <c r="B38" s="265">
        <f t="shared" si="9"/>
        <v>46557</v>
      </c>
      <c r="C38" s="283"/>
      <c r="D38" s="279"/>
      <c r="E38" s="280" t="str">
        <f t="shared" si="1"/>
        <v/>
      </c>
      <c r="F38" s="287"/>
      <c r="G38" s="287"/>
      <c r="H38" s="287"/>
      <c r="I38" s="281">
        <f t="shared" si="2"/>
        <v>0</v>
      </c>
      <c r="J38" s="281">
        <f t="shared" si="6"/>
        <v>0</v>
      </c>
      <c r="K38" s="282">
        <f t="shared" si="7"/>
        <v>0</v>
      </c>
      <c r="L38" s="316"/>
      <c r="M38" s="317"/>
      <c r="N38" s="317"/>
      <c r="O38" s="317"/>
      <c r="P38" s="318"/>
      <c r="Q38" s="117" t="b">
        <f t="shared" si="8"/>
        <v>0</v>
      </c>
      <c r="R38" s="117"/>
      <c r="S38" s="234">
        <f t="shared" si="3"/>
        <v>0</v>
      </c>
      <c r="T38" s="234">
        <f t="shared" si="4"/>
        <v>0</v>
      </c>
      <c r="U38" s="234">
        <f t="shared" si="4"/>
        <v>0</v>
      </c>
      <c r="V38" s="234">
        <f t="shared" si="4"/>
        <v>0</v>
      </c>
      <c r="W38" s="234">
        <f t="shared" si="5"/>
        <v>0</v>
      </c>
      <c r="X38" s="234">
        <f t="shared" si="5"/>
        <v>0</v>
      </c>
      <c r="Y38" s="234">
        <f t="shared" si="5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Sonntag</v>
      </c>
      <c r="B39" s="265">
        <f t="shared" si="9"/>
        <v>46558</v>
      </c>
      <c r="C39" s="283"/>
      <c r="D39" s="279"/>
      <c r="E39" s="280" t="str">
        <f t="shared" si="1"/>
        <v/>
      </c>
      <c r="F39" s="287"/>
      <c r="G39" s="287"/>
      <c r="H39" s="287"/>
      <c r="I39" s="281">
        <f t="shared" si="2"/>
        <v>0</v>
      </c>
      <c r="J39" s="281">
        <f t="shared" si="6"/>
        <v>0</v>
      </c>
      <c r="K39" s="282">
        <f t="shared" si="7"/>
        <v>0</v>
      </c>
      <c r="L39" s="316"/>
      <c r="M39" s="317"/>
      <c r="N39" s="317"/>
      <c r="O39" s="317"/>
      <c r="P39" s="318"/>
      <c r="Q39" s="117" t="b">
        <f t="shared" si="8"/>
        <v>0</v>
      </c>
      <c r="R39" s="117"/>
      <c r="S39" s="234">
        <f t="shared" si="3"/>
        <v>0</v>
      </c>
      <c r="T39" s="234">
        <f t="shared" si="4"/>
        <v>0</v>
      </c>
      <c r="U39" s="234">
        <f t="shared" si="4"/>
        <v>0</v>
      </c>
      <c r="V39" s="234">
        <f t="shared" si="4"/>
        <v>0</v>
      </c>
      <c r="W39" s="234">
        <f t="shared" si="5"/>
        <v>0</v>
      </c>
      <c r="X39" s="234">
        <f t="shared" si="5"/>
        <v>0</v>
      </c>
      <c r="Y39" s="234">
        <f t="shared" si="5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Montag</v>
      </c>
      <c r="B40" s="265">
        <f t="shared" si="9"/>
        <v>46559</v>
      </c>
      <c r="C40" s="283"/>
      <c r="D40" s="279"/>
      <c r="E40" s="280">
        <f t="shared" si="1"/>
        <v>0</v>
      </c>
      <c r="F40" s="287"/>
      <c r="G40" s="287"/>
      <c r="H40" s="287"/>
      <c r="I40" s="281">
        <f t="shared" si="2"/>
        <v>0</v>
      </c>
      <c r="J40" s="281">
        <f t="shared" si="6"/>
        <v>0</v>
      </c>
      <c r="K40" s="282">
        <f t="shared" si="7"/>
        <v>0</v>
      </c>
      <c r="L40" s="316"/>
      <c r="M40" s="317"/>
      <c r="N40" s="317"/>
      <c r="O40" s="317"/>
      <c r="P40" s="318"/>
      <c r="Q40" s="117" t="b">
        <f t="shared" si="8"/>
        <v>0</v>
      </c>
      <c r="R40" s="117"/>
      <c r="S40" s="234">
        <f t="shared" si="3"/>
        <v>0</v>
      </c>
      <c r="T40" s="234">
        <f t="shared" si="4"/>
        <v>0</v>
      </c>
      <c r="U40" s="234">
        <f t="shared" si="4"/>
        <v>0</v>
      </c>
      <c r="V40" s="234">
        <f t="shared" si="4"/>
        <v>0</v>
      </c>
      <c r="W40" s="234">
        <f t="shared" si="5"/>
        <v>0</v>
      </c>
      <c r="X40" s="234">
        <f t="shared" si="5"/>
        <v>0</v>
      </c>
      <c r="Y40" s="234">
        <f t="shared" si="5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Dienstag</v>
      </c>
      <c r="B41" s="265">
        <f t="shared" si="9"/>
        <v>46560</v>
      </c>
      <c r="C41" s="283"/>
      <c r="D41" s="279"/>
      <c r="E41" s="280">
        <f t="shared" si="1"/>
        <v>0</v>
      </c>
      <c r="F41" s="287"/>
      <c r="G41" s="287"/>
      <c r="H41" s="287"/>
      <c r="I41" s="281">
        <f t="shared" si="2"/>
        <v>0</v>
      </c>
      <c r="J41" s="281">
        <f t="shared" si="6"/>
        <v>0</v>
      </c>
      <c r="K41" s="282">
        <f t="shared" si="7"/>
        <v>0</v>
      </c>
      <c r="L41" s="316"/>
      <c r="M41" s="317"/>
      <c r="N41" s="317"/>
      <c r="O41" s="317"/>
      <c r="P41" s="318"/>
      <c r="Q41" s="117" t="b">
        <f t="shared" si="8"/>
        <v>0</v>
      </c>
      <c r="R41" s="117"/>
      <c r="S41" s="234">
        <f t="shared" si="3"/>
        <v>0</v>
      </c>
      <c r="T41" s="234">
        <f t="shared" si="4"/>
        <v>0</v>
      </c>
      <c r="U41" s="234">
        <f t="shared" si="4"/>
        <v>0</v>
      </c>
      <c r="V41" s="234">
        <f t="shared" si="4"/>
        <v>0</v>
      </c>
      <c r="W41" s="234">
        <f t="shared" si="5"/>
        <v>0</v>
      </c>
      <c r="X41" s="234">
        <f t="shared" si="5"/>
        <v>0</v>
      </c>
      <c r="Y41" s="234">
        <f t="shared" si="5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Mittwoch</v>
      </c>
      <c r="B42" s="265">
        <f t="shared" si="9"/>
        <v>46561</v>
      </c>
      <c r="C42" s="283"/>
      <c r="D42" s="279"/>
      <c r="E42" s="280">
        <f t="shared" si="1"/>
        <v>0</v>
      </c>
      <c r="F42" s="287"/>
      <c r="G42" s="287"/>
      <c r="H42" s="287"/>
      <c r="I42" s="281">
        <f t="shared" si="2"/>
        <v>0</v>
      </c>
      <c r="J42" s="281">
        <f t="shared" si="6"/>
        <v>0</v>
      </c>
      <c r="K42" s="282">
        <f t="shared" si="7"/>
        <v>0</v>
      </c>
      <c r="L42" s="316"/>
      <c r="M42" s="317"/>
      <c r="N42" s="317"/>
      <c r="O42" s="317"/>
      <c r="P42" s="318"/>
      <c r="Q42" s="117" t="b">
        <f t="shared" si="8"/>
        <v>0</v>
      </c>
      <c r="R42" s="117"/>
      <c r="S42" s="234">
        <f t="shared" si="3"/>
        <v>0</v>
      </c>
      <c r="T42" s="234">
        <f t="shared" si="4"/>
        <v>0</v>
      </c>
      <c r="U42" s="234">
        <f t="shared" si="4"/>
        <v>0</v>
      </c>
      <c r="V42" s="234">
        <f t="shared" si="4"/>
        <v>0</v>
      </c>
      <c r="W42" s="234">
        <f t="shared" si="5"/>
        <v>0</v>
      </c>
      <c r="X42" s="234">
        <f t="shared" si="5"/>
        <v>0</v>
      </c>
      <c r="Y42" s="234">
        <f t="shared" si="5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Donnerstag</v>
      </c>
      <c r="B43" s="265">
        <f t="shared" si="9"/>
        <v>46562</v>
      </c>
      <c r="C43" s="283"/>
      <c r="D43" s="279"/>
      <c r="E43" s="280">
        <f t="shared" si="1"/>
        <v>0</v>
      </c>
      <c r="F43" s="287"/>
      <c r="G43" s="287"/>
      <c r="H43" s="287"/>
      <c r="I43" s="281">
        <f t="shared" si="2"/>
        <v>0</v>
      </c>
      <c r="J43" s="281">
        <f t="shared" si="6"/>
        <v>0</v>
      </c>
      <c r="K43" s="282">
        <f t="shared" si="7"/>
        <v>0</v>
      </c>
      <c r="L43" s="316"/>
      <c r="M43" s="317"/>
      <c r="N43" s="317"/>
      <c r="O43" s="317"/>
      <c r="P43" s="318"/>
      <c r="Q43" s="117" t="b">
        <f t="shared" si="8"/>
        <v>0</v>
      </c>
      <c r="R43" s="117"/>
      <c r="S43" s="234">
        <f t="shared" si="3"/>
        <v>0</v>
      </c>
      <c r="T43" s="234">
        <f t="shared" si="4"/>
        <v>0</v>
      </c>
      <c r="U43" s="234">
        <f t="shared" si="4"/>
        <v>0</v>
      </c>
      <c r="V43" s="234">
        <f t="shared" si="4"/>
        <v>0</v>
      </c>
      <c r="W43" s="234">
        <f t="shared" si="5"/>
        <v>0</v>
      </c>
      <c r="X43" s="234">
        <f t="shared" si="5"/>
        <v>0</v>
      </c>
      <c r="Y43" s="234">
        <f t="shared" si="5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Freitag</v>
      </c>
      <c r="B44" s="265">
        <f t="shared" si="9"/>
        <v>46563</v>
      </c>
      <c r="C44" s="283"/>
      <c r="D44" s="279"/>
      <c r="E44" s="280">
        <f t="shared" si="1"/>
        <v>0</v>
      </c>
      <c r="F44" s="287"/>
      <c r="G44" s="287"/>
      <c r="H44" s="287"/>
      <c r="I44" s="281">
        <f t="shared" si="2"/>
        <v>0</v>
      </c>
      <c r="J44" s="281">
        <f t="shared" si="6"/>
        <v>0</v>
      </c>
      <c r="K44" s="282">
        <f t="shared" si="7"/>
        <v>0</v>
      </c>
      <c r="L44" s="316"/>
      <c r="M44" s="317"/>
      <c r="N44" s="317"/>
      <c r="O44" s="317"/>
      <c r="P44" s="318"/>
      <c r="Q44" s="117" t="b">
        <f t="shared" si="8"/>
        <v>0</v>
      </c>
      <c r="R44" s="117"/>
      <c r="S44" s="234">
        <f t="shared" si="3"/>
        <v>0</v>
      </c>
      <c r="T44" s="234">
        <f t="shared" si="4"/>
        <v>0</v>
      </c>
      <c r="U44" s="234">
        <f t="shared" si="4"/>
        <v>0</v>
      </c>
      <c r="V44" s="234">
        <f t="shared" si="4"/>
        <v>0</v>
      </c>
      <c r="W44" s="234">
        <f t="shared" si="5"/>
        <v>0</v>
      </c>
      <c r="X44" s="234">
        <f t="shared" si="5"/>
        <v>0</v>
      </c>
      <c r="Y44" s="234">
        <f t="shared" si="5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Samstag</v>
      </c>
      <c r="B45" s="265">
        <f t="shared" si="9"/>
        <v>46564</v>
      </c>
      <c r="C45" s="283"/>
      <c r="D45" s="279"/>
      <c r="E45" s="280" t="str">
        <f t="shared" si="1"/>
        <v/>
      </c>
      <c r="F45" s="287"/>
      <c r="G45" s="287"/>
      <c r="H45" s="287"/>
      <c r="I45" s="281">
        <f t="shared" si="2"/>
        <v>0</v>
      </c>
      <c r="J45" s="281">
        <f t="shared" si="6"/>
        <v>0</v>
      </c>
      <c r="K45" s="282">
        <f t="shared" si="7"/>
        <v>0</v>
      </c>
      <c r="L45" s="316"/>
      <c r="M45" s="317"/>
      <c r="N45" s="317"/>
      <c r="O45" s="317"/>
      <c r="P45" s="318"/>
      <c r="Q45" s="117" t="b">
        <f t="shared" si="8"/>
        <v>0</v>
      </c>
      <c r="R45" s="117"/>
      <c r="S45" s="234">
        <f t="shared" si="3"/>
        <v>0</v>
      </c>
      <c r="T45" s="234">
        <f t="shared" si="4"/>
        <v>0</v>
      </c>
      <c r="U45" s="234">
        <f t="shared" si="4"/>
        <v>0</v>
      </c>
      <c r="V45" s="234">
        <f t="shared" si="4"/>
        <v>0</v>
      </c>
      <c r="W45" s="234">
        <f t="shared" si="5"/>
        <v>0</v>
      </c>
      <c r="X45" s="234">
        <f t="shared" si="5"/>
        <v>0</v>
      </c>
      <c r="Y45" s="234">
        <f t="shared" si="5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Sonntag</v>
      </c>
      <c r="B46" s="265">
        <f t="shared" si="9"/>
        <v>46565</v>
      </c>
      <c r="C46" s="283"/>
      <c r="D46" s="279"/>
      <c r="E46" s="280" t="str">
        <f t="shared" si="1"/>
        <v/>
      </c>
      <c r="F46" s="287"/>
      <c r="G46" s="287"/>
      <c r="H46" s="287"/>
      <c r="I46" s="281">
        <f t="shared" si="2"/>
        <v>0</v>
      </c>
      <c r="J46" s="281">
        <f t="shared" si="6"/>
        <v>0</v>
      </c>
      <c r="K46" s="282">
        <f t="shared" si="7"/>
        <v>0</v>
      </c>
      <c r="L46" s="316"/>
      <c r="M46" s="317"/>
      <c r="N46" s="317"/>
      <c r="O46" s="317"/>
      <c r="P46" s="318"/>
      <c r="Q46" s="117" t="b">
        <f t="shared" si="8"/>
        <v>0</v>
      </c>
      <c r="R46" s="117"/>
      <c r="S46" s="234">
        <f t="shared" si="3"/>
        <v>0</v>
      </c>
      <c r="T46" s="234">
        <f t="shared" si="4"/>
        <v>0</v>
      </c>
      <c r="U46" s="234">
        <f t="shared" si="4"/>
        <v>0</v>
      </c>
      <c r="V46" s="234">
        <f t="shared" si="4"/>
        <v>0</v>
      </c>
      <c r="W46" s="234">
        <f t="shared" si="5"/>
        <v>0</v>
      </c>
      <c r="X46" s="234">
        <f t="shared" si="5"/>
        <v>0</v>
      </c>
      <c r="Y46" s="234">
        <f t="shared" si="5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Montag</v>
      </c>
      <c r="B47" s="265">
        <f t="shared" si="9"/>
        <v>46566</v>
      </c>
      <c r="C47" s="283"/>
      <c r="D47" s="279"/>
      <c r="E47" s="280">
        <f t="shared" si="1"/>
        <v>0</v>
      </c>
      <c r="F47" s="287"/>
      <c r="G47" s="287"/>
      <c r="H47" s="287"/>
      <c r="I47" s="281">
        <f t="shared" si="2"/>
        <v>0</v>
      </c>
      <c r="J47" s="281">
        <f t="shared" si="6"/>
        <v>0</v>
      </c>
      <c r="K47" s="282">
        <f t="shared" si="7"/>
        <v>0</v>
      </c>
      <c r="L47" s="316"/>
      <c r="M47" s="317"/>
      <c r="N47" s="317"/>
      <c r="O47" s="317"/>
      <c r="P47" s="318"/>
      <c r="Q47" s="117" t="b">
        <f t="shared" si="8"/>
        <v>0</v>
      </c>
      <c r="R47" s="117"/>
      <c r="S47" s="234">
        <f t="shared" si="3"/>
        <v>0</v>
      </c>
      <c r="T47" s="234">
        <f t="shared" si="4"/>
        <v>0</v>
      </c>
      <c r="U47" s="234">
        <f t="shared" si="4"/>
        <v>0</v>
      </c>
      <c r="V47" s="234">
        <f t="shared" si="4"/>
        <v>0</v>
      </c>
      <c r="W47" s="234">
        <f t="shared" si="5"/>
        <v>0</v>
      </c>
      <c r="X47" s="234">
        <f t="shared" si="5"/>
        <v>0</v>
      </c>
      <c r="Y47" s="234">
        <f t="shared" si="5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Dienstag</v>
      </c>
      <c r="B48" s="265">
        <f t="shared" si="9"/>
        <v>46567</v>
      </c>
      <c r="C48" s="283"/>
      <c r="D48" s="279"/>
      <c r="E48" s="280">
        <f t="shared" si="1"/>
        <v>0</v>
      </c>
      <c r="F48" s="287"/>
      <c r="G48" s="287"/>
      <c r="H48" s="287"/>
      <c r="I48" s="281">
        <f t="shared" si="2"/>
        <v>0</v>
      </c>
      <c r="J48" s="281">
        <f t="shared" si="6"/>
        <v>0</v>
      </c>
      <c r="K48" s="282">
        <f t="shared" si="7"/>
        <v>0</v>
      </c>
      <c r="L48" s="316"/>
      <c r="M48" s="317"/>
      <c r="N48" s="317"/>
      <c r="O48" s="317"/>
      <c r="P48" s="318"/>
      <c r="Q48" s="117" t="b">
        <f t="shared" si="8"/>
        <v>0</v>
      </c>
      <c r="R48" s="117"/>
      <c r="S48" s="234">
        <f t="shared" si="3"/>
        <v>0</v>
      </c>
      <c r="T48" s="234">
        <f t="shared" si="4"/>
        <v>0</v>
      </c>
      <c r="U48" s="234">
        <f t="shared" si="4"/>
        <v>0</v>
      </c>
      <c r="V48" s="234">
        <f t="shared" si="4"/>
        <v>0</v>
      </c>
      <c r="W48" s="234">
        <f t="shared" si="5"/>
        <v>0</v>
      </c>
      <c r="X48" s="234">
        <f t="shared" si="5"/>
        <v>0</v>
      </c>
      <c r="Y48" s="234">
        <f t="shared" si="5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Mittwoch</v>
      </c>
      <c r="B49" s="265">
        <f t="shared" si="9"/>
        <v>46568</v>
      </c>
      <c r="C49" s="283"/>
      <c r="D49" s="279"/>
      <c r="E49" s="280">
        <f t="shared" si="1"/>
        <v>0</v>
      </c>
      <c r="F49" s="287"/>
      <c r="G49" s="287"/>
      <c r="H49" s="287"/>
      <c r="I49" s="281">
        <f t="shared" si="2"/>
        <v>0</v>
      </c>
      <c r="J49" s="281">
        <f t="shared" si="6"/>
        <v>0</v>
      </c>
      <c r="K49" s="282">
        <f t="shared" si="7"/>
        <v>0</v>
      </c>
      <c r="L49" s="316"/>
      <c r="M49" s="317"/>
      <c r="N49" s="317"/>
      <c r="O49" s="317"/>
      <c r="P49" s="318"/>
      <c r="Q49" s="117" t="b">
        <f t="shared" si="8"/>
        <v>0</v>
      </c>
      <c r="R49" s="117"/>
      <c r="S49" s="234">
        <f t="shared" si="3"/>
        <v>0</v>
      </c>
      <c r="T49" s="234">
        <f t="shared" si="4"/>
        <v>0</v>
      </c>
      <c r="U49" s="234">
        <f t="shared" si="4"/>
        <v>0</v>
      </c>
      <c r="V49" s="234">
        <f t="shared" si="4"/>
        <v>0</v>
      </c>
      <c r="W49" s="234">
        <f t="shared" si="5"/>
        <v>0</v>
      </c>
      <c r="X49" s="234">
        <f t="shared" si="5"/>
        <v>0</v>
      </c>
      <c r="Y49" s="234">
        <f t="shared" si="5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Samstag</v>
      </c>
      <c r="B50" s="265">
        <f t="shared" si="9"/>
        <v>0</v>
      </c>
      <c r="C50" s="284"/>
      <c r="D50" s="279"/>
      <c r="E50" s="280" t="str">
        <f t="shared" si="1"/>
        <v/>
      </c>
      <c r="F50" s="288"/>
      <c r="G50" s="287"/>
      <c r="H50" s="288"/>
      <c r="I50" s="281">
        <f t="shared" si="2"/>
        <v>0</v>
      </c>
      <c r="J50" s="285">
        <f t="shared" si="6"/>
        <v>0</v>
      </c>
      <c r="K50" s="286">
        <f t="shared" si="7"/>
        <v>0</v>
      </c>
      <c r="L50" s="310"/>
      <c r="M50" s="311"/>
      <c r="N50" s="311"/>
      <c r="O50" s="311"/>
      <c r="P50" s="312"/>
      <c r="Q50" s="117" t="b">
        <f t="shared" si="8"/>
        <v>0</v>
      </c>
      <c r="R50" s="117"/>
      <c r="S50" s="237">
        <f t="shared" si="3"/>
        <v>0</v>
      </c>
      <c r="T50" s="237">
        <f t="shared" si="4"/>
        <v>0</v>
      </c>
      <c r="U50" s="237">
        <f t="shared" si="4"/>
        <v>0</v>
      </c>
      <c r="V50" s="237">
        <f t="shared" si="4"/>
        <v>0</v>
      </c>
      <c r="W50" s="237">
        <f t="shared" si="5"/>
        <v>0</v>
      </c>
      <c r="X50" s="237">
        <f t="shared" si="5"/>
        <v>0</v>
      </c>
      <c r="Y50" s="237">
        <f t="shared" si="5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6" t="s">
        <v>48</v>
      </c>
      <c r="C51" s="297"/>
      <c r="D51" s="298"/>
      <c r="E51" s="298" t="s">
        <v>24</v>
      </c>
      <c r="F51" s="299"/>
      <c r="G51" s="299"/>
      <c r="H51" s="299"/>
      <c r="I51" s="298" t="s">
        <v>34</v>
      </c>
      <c r="J51" s="298" t="s">
        <v>50</v>
      </c>
      <c r="K51" s="298" t="s">
        <v>49</v>
      </c>
      <c r="L51" s="289"/>
      <c r="M51" s="289"/>
      <c r="N51" s="289"/>
      <c r="O51" s="289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0">
        <f>SUM(E20:E50)</f>
        <v>0</v>
      </c>
      <c r="F52" s="291"/>
      <c r="G52" s="292"/>
      <c r="H52" s="293"/>
      <c r="I52" s="290">
        <f>SUM(I20:I50)</f>
        <v>0</v>
      </c>
      <c r="J52" s="290">
        <f>SUM(J20:J50)</f>
        <v>0</v>
      </c>
      <c r="K52" s="294">
        <f>K50</f>
        <v>0</v>
      </c>
      <c r="L52" s="295"/>
      <c r="M52" s="295"/>
      <c r="N52" s="295"/>
      <c r="O52" s="295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77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71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73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76</v>
      </c>
      <c r="I56" s="246"/>
      <c r="J56" s="150"/>
      <c r="K56" s="313"/>
      <c r="L56" s="313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72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14" t="s">
        <v>6</v>
      </c>
      <c r="D58" s="314"/>
      <c r="E58" s="314"/>
      <c r="F58" s="314"/>
      <c r="G58" s="314"/>
      <c r="H58" s="233" t="s">
        <v>74</v>
      </c>
      <c r="I58" s="252"/>
      <c r="J58" s="150"/>
      <c r="K58" s="256" t="s">
        <v>5</v>
      </c>
      <c r="L58" s="315" t="s">
        <v>20</v>
      </c>
      <c r="M58" s="315"/>
      <c r="N58" s="315"/>
      <c r="O58" s="315"/>
      <c r="P58" s="315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75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78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zduv54FT9W9/VgfGxxcB6awlhwpzMg3rIg7uXuQDIO5PuzbppE4TuvycXOU5pqL3aXVFxAr2mZTF40OkbFiCTw==" saltValue="DEtmW20hmhrE7y9db7xpRA==" spinCount="100000" sheet="1" objects="1" scenarios="1" selectLockedCells="1"/>
  <mergeCells count="46">
    <mergeCell ref="B2:H2"/>
    <mergeCell ref="I2:J2"/>
    <mergeCell ref="E5:H5"/>
    <mergeCell ref="M5:O5"/>
    <mergeCell ref="E7:H7"/>
    <mergeCell ref="M7:O7"/>
    <mergeCell ref="E15:F15"/>
    <mergeCell ref="C18:E18"/>
    <mergeCell ref="F18:H18"/>
    <mergeCell ref="I18:K18"/>
    <mergeCell ref="L18:P18"/>
    <mergeCell ref="L19:P19"/>
    <mergeCell ref="L20:P20"/>
    <mergeCell ref="L21:P21"/>
    <mergeCell ref="L22:P22"/>
    <mergeCell ref="L23:P23"/>
    <mergeCell ref="L24:P24"/>
    <mergeCell ref="L25:P25"/>
    <mergeCell ref="L26:P26"/>
    <mergeCell ref="L27:P27"/>
    <mergeCell ref="L28:P28"/>
    <mergeCell ref="L29:P29"/>
    <mergeCell ref="L30:P30"/>
    <mergeCell ref="L31:P31"/>
    <mergeCell ref="L32:P32"/>
    <mergeCell ref="L33:P33"/>
    <mergeCell ref="L34:P34"/>
    <mergeCell ref="L35:P35"/>
    <mergeCell ref="L36:P36"/>
    <mergeCell ref="L37:P37"/>
    <mergeCell ref="L38:P38"/>
    <mergeCell ref="L39:P39"/>
    <mergeCell ref="L40:P40"/>
    <mergeCell ref="L41:P41"/>
    <mergeCell ref="L42:P42"/>
    <mergeCell ref="L43:P43"/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</mergeCells>
  <phoneticPr fontId="43" type="noConversion"/>
  <conditionalFormatting sqref="B20:B50">
    <cfRule type="expression" dxfId="64" priority="15" stopIfTrue="1">
      <formula>$Q20=TRUE()</formula>
    </cfRule>
  </conditionalFormatting>
  <conditionalFormatting sqref="B20:C50">
    <cfRule type="expression" dxfId="63" priority="10" stopIfTrue="1">
      <formula>OR(($A20="Samstag"),($A20="Sonntag"))</formula>
    </cfRule>
  </conditionalFormatting>
  <conditionalFormatting sqref="C20:C49">
    <cfRule type="expression" dxfId="62" priority="9" stopIfTrue="1">
      <formula>AND(OR(C20="F",C20="K",C20="U"),OR(F20&lt;&gt;0,G20&lt;&gt;0,H20&gt;0))</formula>
    </cfRule>
  </conditionalFormatting>
  <conditionalFormatting sqref="C51:O51">
    <cfRule type="expression" dxfId="61" priority="136" stopIfTrue="1">
      <formula>OR(($A51="Samstag"),($A51="Sonntag"))</formula>
    </cfRule>
  </conditionalFormatting>
  <conditionalFormatting sqref="D20:D50">
    <cfRule type="expression" dxfId="60" priority="1" stopIfTrue="1">
      <formula>AND(C20="SU",ISBLANK(D20))</formula>
    </cfRule>
    <cfRule type="expression" dxfId="59" priority="2" stopIfTrue="1">
      <formula>OR(($A20="Samstag"),($A20="Sonntag"))</formula>
    </cfRule>
  </conditionalFormatting>
  <conditionalFormatting sqref="E20:H50">
    <cfRule type="expression" dxfId="58" priority="7" stopIfTrue="1">
      <formula>OR(($A20="Samstag"),($A20="Sonntag"))</formula>
    </cfRule>
  </conditionalFormatting>
  <conditionalFormatting sqref="G20:G50">
    <cfRule type="expression" dxfId="57" priority="6">
      <formula>OR(AND(U20&lt;0.5,V20-T20&gt;6),AND(U20&lt;0.75,V20-T20&gt;9))</formula>
    </cfRule>
  </conditionalFormatting>
  <conditionalFormatting sqref="I20:I50">
    <cfRule type="cellIs" dxfId="56" priority="3" operator="greaterThan">
      <formula>10</formula>
    </cfRule>
  </conditionalFormatting>
  <conditionalFormatting sqref="I20:O50">
    <cfRule type="expression" dxfId="55" priority="4" stopIfTrue="1">
      <formula>OR(($A20="Samstag"),($A20="Sonntag"))</formula>
    </cfRule>
  </conditionalFormatting>
  <conditionalFormatting sqref="N11 N15">
    <cfRule type="cellIs" dxfId="54" priority="16" stopIfTrue="1" operator="equal">
      <formula>0</formula>
    </cfRule>
  </conditionalFormatting>
  <conditionalFormatting sqref="N11">
    <cfRule type="cellIs" dxfId="53" priority="138" stopIfTrue="1" operator="equal">
      <formula>$F$10</formula>
    </cfRule>
    <cfRule type="cellIs" dxfId="52" priority="139" stopIfTrue="1" operator="notEqual">
      <formula>$F$10</formula>
    </cfRule>
  </conditionalFormatting>
  <conditionalFormatting sqref="N15">
    <cfRule type="cellIs" dxfId="51" priority="17" stopIfTrue="1" operator="notEqual">
      <formula>$F$14</formula>
    </cfRule>
    <cfRule type="cellIs" dxfId="50" priority="137" stopIfTrue="1" operator="equal">
      <formula>$F$14</formula>
    </cfRule>
  </conditionalFormatting>
  <dataValidations count="7">
    <dataValidation type="list" allowBlank="1" showInputMessage="1" showErrorMessage="1" sqref="E15:F15" xr:uid="{00000000-0002-0000-0300-000000000000}">
      <formula1>$B$20:$B$50</formula1>
    </dataValidation>
    <dataValidation type="decimal" allowBlank="1" showInputMessage="1" showErrorMessage="1" errorTitle="Eingabefehler" error="Bitte geben Sie eine Dezimalzahl ein." sqref="M7" xr:uid="{00000000-0002-0000-0300-000001000000}">
      <formula1>-1000</formula1>
      <formula2>1000</formula2>
    </dataValidation>
    <dataValidation showInputMessage="1" showErrorMessage="1" sqref="G8:I8" xr:uid="{00000000-0002-0000-0300-000002000000}"/>
    <dataValidation type="decimal" allowBlank="1" showInputMessage="1" showErrorMessage="1" sqref="I10:M10 I14:M14" xr:uid="{00000000-0002-0000-0300-000003000000}">
      <formula1>$AA$33</formula1>
      <formula2>$AA$34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300-000004000000}">
      <formula1>0</formula1>
      <formula2>23.59</formula2>
    </dataValidation>
    <dataValidation type="decimal" allowBlank="1" showInputMessage="1" showErrorMessage="1" errorTitle="Eingabefehler" error="Bitte geben Sie eine positive Dezimalzahl ein." sqref="D20:D50" xr:uid="{00000000-0002-0000-0300-000005000000}">
      <formula1>0</formula1>
      <formula2>20</formula2>
    </dataValidation>
    <dataValidation type="list" allowBlank="1" showInputMessage="1" showErrorMessage="1" sqref="C20:C50" xr:uid="{00000000-0002-0000-03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>
    <pageSetUpPr fitToPage="1"/>
  </sheetPr>
  <dimension ref="A1:IR78"/>
  <sheetViews>
    <sheetView showGridLines="0" showRowColHeaders="0" topLeftCell="A32" zoomScale="110" zoomScaleNormal="110" zoomScaleSheetLayoutView="55" zoomScalePageLayoutView="110" workbookViewId="0">
      <selection activeCell="F20" sqref="F20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36" t="s">
        <v>22</v>
      </c>
      <c r="C2" s="336"/>
      <c r="D2" s="336"/>
      <c r="E2" s="336"/>
      <c r="F2" s="336"/>
      <c r="G2" s="336"/>
      <c r="H2" s="336"/>
      <c r="I2" s="336" t="s">
        <v>58</v>
      </c>
      <c r="J2" s="336"/>
      <c r="K2" s="156">
        <f>Juni!K2</f>
        <v>2027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37" t="str">
        <f>Juni!E5</f>
        <v>Musterhiwi, Paula</v>
      </c>
      <c r="F5" s="338"/>
      <c r="G5" s="338"/>
      <c r="H5" s="339"/>
      <c r="J5" s="263" t="s">
        <v>4</v>
      </c>
      <c r="M5" s="337" t="str">
        <f>Juni!M5</f>
        <v>Fakultät für Mathematik (2027)</v>
      </c>
      <c r="N5" s="338"/>
      <c r="O5" s="33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37" t="str">
        <f>Juni!E7</f>
        <v>SHK / WHF</v>
      </c>
      <c r="F7" s="338"/>
      <c r="G7" s="338"/>
      <c r="H7" s="339"/>
      <c r="J7" s="263" t="s">
        <v>41</v>
      </c>
      <c r="M7" s="340">
        <f>Juni!K52</f>
        <v>0</v>
      </c>
      <c r="N7" s="341"/>
      <c r="O7" s="34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3" t="s">
        <v>61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1" t="s">
        <v>54</v>
      </c>
      <c r="D10" s="183"/>
      <c r="E10" s="184"/>
      <c r="F10" s="306">
        <f>Juni!F10</f>
        <v>0</v>
      </c>
      <c r="H10" s="185" t="s">
        <v>62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64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63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80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2" t="s">
        <v>82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0" t="s">
        <v>81</v>
      </c>
      <c r="D14" s="205"/>
      <c r="E14" s="205"/>
      <c r="F14" s="307"/>
      <c r="G14" s="206"/>
      <c r="H14" s="207" t="s">
        <v>62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64</v>
      </c>
      <c r="O14" s="182"/>
      <c r="P14" s="172"/>
    </row>
    <row r="15" spans="2:21" ht="22.5" customHeight="1" thickTop="1" thickBot="1">
      <c r="B15" s="163"/>
      <c r="C15" s="259" t="s">
        <v>79</v>
      </c>
      <c r="D15" s="212"/>
      <c r="E15" s="325"/>
      <c r="F15" s="326"/>
      <c r="G15" s="305" t="b">
        <f>IF($E$15&lt;&gt;0,TRUE(),FALSE())</f>
        <v>0</v>
      </c>
      <c r="H15" s="213" t="s">
        <v>63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7" t="s">
        <v>51</v>
      </c>
      <c r="D18" s="328"/>
      <c r="E18" s="329"/>
      <c r="F18" s="330" t="s">
        <v>84</v>
      </c>
      <c r="G18" s="331"/>
      <c r="H18" s="332"/>
      <c r="I18" s="330" t="s">
        <v>47</v>
      </c>
      <c r="J18" s="331"/>
      <c r="K18" s="332"/>
      <c r="L18" s="333"/>
      <c r="M18" s="334"/>
      <c r="N18" s="334"/>
      <c r="O18" s="334"/>
      <c r="P18" s="335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46569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19" t="s">
        <v>19</v>
      </c>
      <c r="M19" s="320"/>
      <c r="N19" s="320"/>
      <c r="O19" s="320"/>
      <c r="P19" s="321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Donnerstag</v>
      </c>
      <c r="B20" s="264">
        <f>($A$19+ROW(B1)-1)*(MONTH($A$19+1)=MONTH($A$19))</f>
        <v>46569</v>
      </c>
      <c r="C20" s="283"/>
      <c r="D20" s="279"/>
      <c r="E20" s="280">
        <f t="shared" ref="E20:E50" si="1"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>0</v>
      </c>
      <c r="F20" s="287"/>
      <c r="G20" s="287"/>
      <c r="H20" s="287"/>
      <c r="I20" s="281">
        <f t="shared" ref="I20:I50" si="2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22"/>
      <c r="M20" s="323"/>
      <c r="N20" s="323"/>
      <c r="O20" s="323"/>
      <c r="P20" s="324"/>
      <c r="Q20" s="117" t="b">
        <f>IF($G$15=FALSE(),FALSE(),IF($B20&gt;=$E$15,TRUE(),FALSE()))</f>
        <v>0</v>
      </c>
      <c r="S20" s="234">
        <f t="shared" ref="S20:S50" si="3">IF(E20="",0,INT(E20)+((E20-INT(E20))/100*60))</f>
        <v>0</v>
      </c>
      <c r="T20" s="234">
        <f t="shared" ref="T20:V50" si="4">IF(F20="",0,INT(F20)+((F20-INT(F20))*100/60))</f>
        <v>0</v>
      </c>
      <c r="U20" s="234">
        <f t="shared" si="4"/>
        <v>0</v>
      </c>
      <c r="V20" s="234">
        <f t="shared" si="4"/>
        <v>0</v>
      </c>
      <c r="W20" s="234">
        <f t="shared" ref="W20:Y50" si="5">IF(I20="","",INT(I20)+((I20-INT(I20))/100*60))</f>
        <v>0</v>
      </c>
      <c r="X20" s="234">
        <f t="shared" si="5"/>
        <v>0</v>
      </c>
      <c r="Y20" s="234">
        <f t="shared" si="5"/>
        <v>0</v>
      </c>
      <c r="Z20" s="234"/>
      <c r="AE20" s="235"/>
    </row>
    <row r="21" spans="1:252" s="154" customFormat="1" ht="20.25" customHeight="1">
      <c r="A21" s="233" t="str">
        <f t="shared" si="0"/>
        <v>Freitag</v>
      </c>
      <c r="B21" s="265">
        <f>($A$19+ROW(B2)-1)*(MONTH(B20+1)=MONTH($A$19))</f>
        <v>46570</v>
      </c>
      <c r="C21" s="283"/>
      <c r="D21" s="279"/>
      <c r="E21" s="280">
        <f t="shared" si="1"/>
        <v>0</v>
      </c>
      <c r="F21" s="287"/>
      <c r="G21" s="287"/>
      <c r="H21" s="287"/>
      <c r="I21" s="281">
        <f t="shared" si="2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16"/>
      <c r="M21" s="317"/>
      <c r="N21" s="317"/>
      <c r="O21" s="317"/>
      <c r="P21" s="318"/>
      <c r="Q21" s="117" t="b">
        <f t="shared" ref="Q21:Q50" si="8">IF($G$15=FALSE(),FALSE(),IF($B21&gt;=$E$15,TRUE(),FALSE()))</f>
        <v>0</v>
      </c>
      <c r="R21" s="117"/>
      <c r="S21" s="234">
        <f t="shared" si="3"/>
        <v>0</v>
      </c>
      <c r="T21" s="234">
        <f t="shared" si="4"/>
        <v>0</v>
      </c>
      <c r="U21" s="234">
        <f t="shared" si="4"/>
        <v>0</v>
      </c>
      <c r="V21" s="234">
        <f t="shared" si="4"/>
        <v>0</v>
      </c>
      <c r="W21" s="234">
        <f t="shared" si="5"/>
        <v>0</v>
      </c>
      <c r="X21" s="234">
        <f t="shared" si="5"/>
        <v>0</v>
      </c>
      <c r="Y21" s="234">
        <f t="shared" si="5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Samstag</v>
      </c>
      <c r="B22" s="265">
        <f t="shared" ref="B22:B50" si="9">($A$19+ROW(B3)-1)*(MONTH(B21+1)=MONTH($A$19))</f>
        <v>46571</v>
      </c>
      <c r="C22" s="283"/>
      <c r="D22" s="279"/>
      <c r="E22" s="280" t="str">
        <f t="shared" si="1"/>
        <v/>
      </c>
      <c r="F22" s="287"/>
      <c r="G22" s="287"/>
      <c r="H22" s="287"/>
      <c r="I22" s="281">
        <f t="shared" si="2"/>
        <v>0</v>
      </c>
      <c r="J22" s="281">
        <f t="shared" si="6"/>
        <v>0</v>
      </c>
      <c r="K22" s="282">
        <f t="shared" si="7"/>
        <v>0</v>
      </c>
      <c r="L22" s="316"/>
      <c r="M22" s="317"/>
      <c r="N22" s="317"/>
      <c r="O22" s="317"/>
      <c r="P22" s="318"/>
      <c r="Q22" s="117" t="b">
        <f t="shared" si="8"/>
        <v>0</v>
      </c>
      <c r="R22" s="117"/>
      <c r="S22" s="234">
        <f t="shared" si="3"/>
        <v>0</v>
      </c>
      <c r="T22" s="234">
        <f t="shared" si="4"/>
        <v>0</v>
      </c>
      <c r="U22" s="234">
        <f t="shared" si="4"/>
        <v>0</v>
      </c>
      <c r="V22" s="234">
        <f t="shared" si="4"/>
        <v>0</v>
      </c>
      <c r="W22" s="234">
        <f t="shared" si="5"/>
        <v>0</v>
      </c>
      <c r="X22" s="234">
        <f t="shared" si="5"/>
        <v>0</v>
      </c>
      <c r="Y22" s="234">
        <f t="shared" si="5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Sonntag</v>
      </c>
      <c r="B23" s="265">
        <f t="shared" si="9"/>
        <v>46572</v>
      </c>
      <c r="C23" s="283"/>
      <c r="D23" s="279"/>
      <c r="E23" s="280" t="str">
        <f t="shared" si="1"/>
        <v/>
      </c>
      <c r="F23" s="287"/>
      <c r="G23" s="287"/>
      <c r="H23" s="287"/>
      <c r="I23" s="281">
        <f t="shared" si="2"/>
        <v>0</v>
      </c>
      <c r="J23" s="281">
        <f t="shared" si="6"/>
        <v>0</v>
      </c>
      <c r="K23" s="282">
        <f t="shared" si="7"/>
        <v>0</v>
      </c>
      <c r="L23" s="316"/>
      <c r="M23" s="317"/>
      <c r="N23" s="317"/>
      <c r="O23" s="317"/>
      <c r="P23" s="318"/>
      <c r="Q23" s="117" t="b">
        <f t="shared" si="8"/>
        <v>0</v>
      </c>
      <c r="R23" s="117"/>
      <c r="S23" s="234">
        <f t="shared" si="3"/>
        <v>0</v>
      </c>
      <c r="T23" s="234">
        <f t="shared" si="4"/>
        <v>0</v>
      </c>
      <c r="U23" s="234">
        <f t="shared" si="4"/>
        <v>0</v>
      </c>
      <c r="V23" s="234">
        <f t="shared" si="4"/>
        <v>0</v>
      </c>
      <c r="W23" s="234">
        <f t="shared" si="5"/>
        <v>0</v>
      </c>
      <c r="X23" s="234">
        <f t="shared" si="5"/>
        <v>0</v>
      </c>
      <c r="Y23" s="234">
        <f t="shared" si="5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Montag</v>
      </c>
      <c r="B24" s="265">
        <f t="shared" si="9"/>
        <v>46573</v>
      </c>
      <c r="C24" s="283"/>
      <c r="D24" s="279"/>
      <c r="E24" s="280">
        <f t="shared" si="1"/>
        <v>0</v>
      </c>
      <c r="F24" s="287"/>
      <c r="G24" s="287"/>
      <c r="H24" s="287"/>
      <c r="I24" s="281">
        <f t="shared" si="2"/>
        <v>0</v>
      </c>
      <c r="J24" s="281">
        <f t="shared" si="6"/>
        <v>0</v>
      </c>
      <c r="K24" s="282">
        <f t="shared" si="7"/>
        <v>0</v>
      </c>
      <c r="L24" s="316"/>
      <c r="M24" s="317"/>
      <c r="N24" s="317"/>
      <c r="O24" s="317"/>
      <c r="P24" s="318"/>
      <c r="Q24" s="117" t="b">
        <f t="shared" si="8"/>
        <v>0</v>
      </c>
      <c r="R24" s="117"/>
      <c r="S24" s="234">
        <f t="shared" si="3"/>
        <v>0</v>
      </c>
      <c r="T24" s="234">
        <f t="shared" si="4"/>
        <v>0</v>
      </c>
      <c r="U24" s="234">
        <f t="shared" si="4"/>
        <v>0</v>
      </c>
      <c r="V24" s="234">
        <f t="shared" si="4"/>
        <v>0</v>
      </c>
      <c r="W24" s="234">
        <f t="shared" si="5"/>
        <v>0</v>
      </c>
      <c r="X24" s="234">
        <f t="shared" si="5"/>
        <v>0</v>
      </c>
      <c r="Y24" s="234">
        <f t="shared" si="5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Dienstag</v>
      </c>
      <c r="B25" s="265">
        <f t="shared" si="9"/>
        <v>46574</v>
      </c>
      <c r="C25" s="283"/>
      <c r="D25" s="279"/>
      <c r="E25" s="280">
        <f t="shared" si="1"/>
        <v>0</v>
      </c>
      <c r="F25" s="287"/>
      <c r="G25" s="287"/>
      <c r="H25" s="287"/>
      <c r="I25" s="281">
        <f t="shared" si="2"/>
        <v>0</v>
      </c>
      <c r="J25" s="281">
        <f t="shared" si="6"/>
        <v>0</v>
      </c>
      <c r="K25" s="282">
        <f t="shared" si="7"/>
        <v>0</v>
      </c>
      <c r="L25" s="316"/>
      <c r="M25" s="317"/>
      <c r="N25" s="317"/>
      <c r="O25" s="317"/>
      <c r="P25" s="318"/>
      <c r="Q25" s="117" t="b">
        <f t="shared" si="8"/>
        <v>0</v>
      </c>
      <c r="R25" s="117"/>
      <c r="S25" s="234">
        <f t="shared" si="3"/>
        <v>0</v>
      </c>
      <c r="T25" s="234">
        <f t="shared" si="4"/>
        <v>0</v>
      </c>
      <c r="U25" s="234">
        <f t="shared" si="4"/>
        <v>0</v>
      </c>
      <c r="V25" s="234">
        <f t="shared" si="4"/>
        <v>0</v>
      </c>
      <c r="W25" s="234">
        <f t="shared" si="5"/>
        <v>0</v>
      </c>
      <c r="X25" s="234">
        <f t="shared" si="5"/>
        <v>0</v>
      </c>
      <c r="Y25" s="234">
        <f t="shared" si="5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Mittwoch</v>
      </c>
      <c r="B26" s="265">
        <f t="shared" si="9"/>
        <v>46575</v>
      </c>
      <c r="C26" s="283"/>
      <c r="D26" s="279"/>
      <c r="E26" s="280">
        <f t="shared" si="1"/>
        <v>0</v>
      </c>
      <c r="F26" s="287"/>
      <c r="G26" s="287"/>
      <c r="H26" s="287"/>
      <c r="I26" s="281">
        <f t="shared" si="2"/>
        <v>0</v>
      </c>
      <c r="J26" s="281">
        <f t="shared" si="6"/>
        <v>0</v>
      </c>
      <c r="K26" s="282">
        <f t="shared" si="7"/>
        <v>0</v>
      </c>
      <c r="L26" s="316"/>
      <c r="M26" s="317"/>
      <c r="N26" s="317"/>
      <c r="O26" s="317"/>
      <c r="P26" s="318"/>
      <c r="Q26" s="117" t="b">
        <f t="shared" si="8"/>
        <v>0</v>
      </c>
      <c r="R26" s="117"/>
      <c r="S26" s="234">
        <f t="shared" si="3"/>
        <v>0</v>
      </c>
      <c r="T26" s="234">
        <f t="shared" si="4"/>
        <v>0</v>
      </c>
      <c r="U26" s="234">
        <f t="shared" si="4"/>
        <v>0</v>
      </c>
      <c r="V26" s="234">
        <f t="shared" si="4"/>
        <v>0</v>
      </c>
      <c r="W26" s="234">
        <f t="shared" si="5"/>
        <v>0</v>
      </c>
      <c r="X26" s="234">
        <f t="shared" si="5"/>
        <v>0</v>
      </c>
      <c r="Y26" s="234">
        <f t="shared" si="5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Donnerstag</v>
      </c>
      <c r="B27" s="265">
        <f t="shared" si="9"/>
        <v>46576</v>
      </c>
      <c r="C27" s="283"/>
      <c r="D27" s="279"/>
      <c r="E27" s="280">
        <f t="shared" si="1"/>
        <v>0</v>
      </c>
      <c r="F27" s="287"/>
      <c r="G27" s="287"/>
      <c r="H27" s="287"/>
      <c r="I27" s="281">
        <f t="shared" si="2"/>
        <v>0</v>
      </c>
      <c r="J27" s="281">
        <f t="shared" si="6"/>
        <v>0</v>
      </c>
      <c r="K27" s="282">
        <f t="shared" si="7"/>
        <v>0</v>
      </c>
      <c r="L27" s="316"/>
      <c r="M27" s="317"/>
      <c r="N27" s="317"/>
      <c r="O27" s="317"/>
      <c r="P27" s="318"/>
      <c r="Q27" s="117" t="b">
        <f t="shared" si="8"/>
        <v>0</v>
      </c>
      <c r="R27" s="117"/>
      <c r="S27" s="234">
        <f t="shared" si="3"/>
        <v>0</v>
      </c>
      <c r="T27" s="234">
        <f t="shared" si="4"/>
        <v>0</v>
      </c>
      <c r="U27" s="234">
        <f t="shared" si="4"/>
        <v>0</v>
      </c>
      <c r="V27" s="234">
        <f t="shared" si="4"/>
        <v>0</v>
      </c>
      <c r="W27" s="234">
        <f t="shared" si="5"/>
        <v>0</v>
      </c>
      <c r="X27" s="234">
        <f t="shared" si="5"/>
        <v>0</v>
      </c>
      <c r="Y27" s="234">
        <f t="shared" si="5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Freitag</v>
      </c>
      <c r="B28" s="265">
        <f t="shared" si="9"/>
        <v>46577</v>
      </c>
      <c r="C28" s="283"/>
      <c r="D28" s="279"/>
      <c r="E28" s="280">
        <f t="shared" si="1"/>
        <v>0</v>
      </c>
      <c r="F28" s="287"/>
      <c r="G28" s="287"/>
      <c r="H28" s="287"/>
      <c r="I28" s="281">
        <f t="shared" si="2"/>
        <v>0</v>
      </c>
      <c r="J28" s="281">
        <f t="shared" si="6"/>
        <v>0</v>
      </c>
      <c r="K28" s="282">
        <f t="shared" si="7"/>
        <v>0</v>
      </c>
      <c r="L28" s="316"/>
      <c r="M28" s="317"/>
      <c r="N28" s="317"/>
      <c r="O28" s="317"/>
      <c r="P28" s="318"/>
      <c r="Q28" s="117" t="b">
        <f t="shared" si="8"/>
        <v>0</v>
      </c>
      <c r="R28" s="117"/>
      <c r="S28" s="234">
        <f t="shared" si="3"/>
        <v>0</v>
      </c>
      <c r="T28" s="234">
        <f t="shared" si="4"/>
        <v>0</v>
      </c>
      <c r="U28" s="234">
        <f t="shared" si="4"/>
        <v>0</v>
      </c>
      <c r="V28" s="234">
        <f t="shared" si="4"/>
        <v>0</v>
      </c>
      <c r="W28" s="234">
        <f t="shared" si="5"/>
        <v>0</v>
      </c>
      <c r="X28" s="234">
        <f t="shared" si="5"/>
        <v>0</v>
      </c>
      <c r="Y28" s="234">
        <f t="shared" si="5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Samstag</v>
      </c>
      <c r="B29" s="265">
        <f t="shared" si="9"/>
        <v>46578</v>
      </c>
      <c r="C29" s="283"/>
      <c r="D29" s="279"/>
      <c r="E29" s="280" t="str">
        <f t="shared" si="1"/>
        <v/>
      </c>
      <c r="F29" s="287"/>
      <c r="G29" s="287"/>
      <c r="H29" s="287"/>
      <c r="I29" s="281">
        <f t="shared" si="2"/>
        <v>0</v>
      </c>
      <c r="J29" s="281">
        <f t="shared" si="6"/>
        <v>0</v>
      </c>
      <c r="K29" s="282">
        <f t="shared" si="7"/>
        <v>0</v>
      </c>
      <c r="L29" s="316"/>
      <c r="M29" s="317"/>
      <c r="N29" s="317"/>
      <c r="O29" s="317"/>
      <c r="P29" s="318"/>
      <c r="Q29" s="117" t="b">
        <f t="shared" si="8"/>
        <v>0</v>
      </c>
      <c r="R29" s="117"/>
      <c r="S29" s="234">
        <f t="shared" si="3"/>
        <v>0</v>
      </c>
      <c r="T29" s="234">
        <f t="shared" si="4"/>
        <v>0</v>
      </c>
      <c r="U29" s="234">
        <f t="shared" si="4"/>
        <v>0</v>
      </c>
      <c r="V29" s="234">
        <f t="shared" si="4"/>
        <v>0</v>
      </c>
      <c r="W29" s="234">
        <f t="shared" si="5"/>
        <v>0</v>
      </c>
      <c r="X29" s="234">
        <f t="shared" si="5"/>
        <v>0</v>
      </c>
      <c r="Y29" s="234">
        <f t="shared" si="5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Sonntag</v>
      </c>
      <c r="B30" s="265">
        <f t="shared" si="9"/>
        <v>46579</v>
      </c>
      <c r="C30" s="283"/>
      <c r="D30" s="279"/>
      <c r="E30" s="280" t="str">
        <f t="shared" si="1"/>
        <v/>
      </c>
      <c r="F30" s="287"/>
      <c r="G30" s="287"/>
      <c r="H30" s="287"/>
      <c r="I30" s="281">
        <f t="shared" si="2"/>
        <v>0</v>
      </c>
      <c r="J30" s="281">
        <f t="shared" si="6"/>
        <v>0</v>
      </c>
      <c r="K30" s="282">
        <f t="shared" si="7"/>
        <v>0</v>
      </c>
      <c r="L30" s="316"/>
      <c r="M30" s="317"/>
      <c r="N30" s="317"/>
      <c r="O30" s="317"/>
      <c r="P30" s="318"/>
      <c r="Q30" s="117" t="b">
        <f t="shared" si="8"/>
        <v>0</v>
      </c>
      <c r="R30" s="117"/>
      <c r="S30" s="234">
        <f t="shared" si="3"/>
        <v>0</v>
      </c>
      <c r="T30" s="234">
        <f t="shared" si="4"/>
        <v>0</v>
      </c>
      <c r="U30" s="234">
        <f t="shared" si="4"/>
        <v>0</v>
      </c>
      <c r="V30" s="234">
        <f t="shared" si="4"/>
        <v>0</v>
      </c>
      <c r="W30" s="234">
        <f t="shared" si="5"/>
        <v>0</v>
      </c>
      <c r="X30" s="234">
        <f t="shared" si="5"/>
        <v>0</v>
      </c>
      <c r="Y30" s="234">
        <f t="shared" si="5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Montag</v>
      </c>
      <c r="B31" s="265">
        <f t="shared" si="9"/>
        <v>46580</v>
      </c>
      <c r="C31" s="283"/>
      <c r="D31" s="279"/>
      <c r="E31" s="280">
        <f t="shared" si="1"/>
        <v>0</v>
      </c>
      <c r="F31" s="287"/>
      <c r="G31" s="287"/>
      <c r="H31" s="287"/>
      <c r="I31" s="281">
        <f t="shared" si="2"/>
        <v>0</v>
      </c>
      <c r="J31" s="281">
        <f t="shared" si="6"/>
        <v>0</v>
      </c>
      <c r="K31" s="282">
        <f t="shared" si="7"/>
        <v>0</v>
      </c>
      <c r="L31" s="316"/>
      <c r="M31" s="317"/>
      <c r="N31" s="317"/>
      <c r="O31" s="317"/>
      <c r="P31" s="318"/>
      <c r="Q31" s="117" t="b">
        <f t="shared" si="8"/>
        <v>0</v>
      </c>
      <c r="R31" s="117"/>
      <c r="S31" s="234">
        <f t="shared" si="3"/>
        <v>0</v>
      </c>
      <c r="T31" s="234">
        <f t="shared" si="4"/>
        <v>0</v>
      </c>
      <c r="U31" s="234">
        <f t="shared" si="4"/>
        <v>0</v>
      </c>
      <c r="V31" s="234">
        <f t="shared" si="4"/>
        <v>0</v>
      </c>
      <c r="W31" s="234">
        <f t="shared" si="5"/>
        <v>0</v>
      </c>
      <c r="X31" s="234">
        <f t="shared" si="5"/>
        <v>0</v>
      </c>
      <c r="Y31" s="234">
        <f t="shared" si="5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Dienstag</v>
      </c>
      <c r="B32" s="265">
        <f t="shared" si="9"/>
        <v>46581</v>
      </c>
      <c r="C32" s="283"/>
      <c r="D32" s="279"/>
      <c r="E32" s="280">
        <f t="shared" si="1"/>
        <v>0</v>
      </c>
      <c r="F32" s="287"/>
      <c r="G32" s="287"/>
      <c r="H32" s="287"/>
      <c r="I32" s="281">
        <f t="shared" si="2"/>
        <v>0</v>
      </c>
      <c r="J32" s="281">
        <f t="shared" si="6"/>
        <v>0</v>
      </c>
      <c r="K32" s="282">
        <f t="shared" si="7"/>
        <v>0</v>
      </c>
      <c r="L32" s="316"/>
      <c r="M32" s="317"/>
      <c r="N32" s="317"/>
      <c r="O32" s="317"/>
      <c r="P32" s="318"/>
      <c r="Q32" s="117" t="b">
        <f t="shared" si="8"/>
        <v>0</v>
      </c>
      <c r="R32" s="117"/>
      <c r="S32" s="234">
        <f t="shared" si="3"/>
        <v>0</v>
      </c>
      <c r="T32" s="234">
        <f t="shared" si="4"/>
        <v>0</v>
      </c>
      <c r="U32" s="234">
        <f t="shared" si="4"/>
        <v>0</v>
      </c>
      <c r="V32" s="234">
        <f t="shared" si="4"/>
        <v>0</v>
      </c>
      <c r="W32" s="234">
        <f t="shared" si="5"/>
        <v>0</v>
      </c>
      <c r="X32" s="234">
        <f t="shared" si="5"/>
        <v>0</v>
      </c>
      <c r="Y32" s="234">
        <f t="shared" si="5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Mittwoch</v>
      </c>
      <c r="B33" s="265">
        <f t="shared" si="9"/>
        <v>46582</v>
      </c>
      <c r="C33" s="283"/>
      <c r="D33" s="279"/>
      <c r="E33" s="280">
        <f t="shared" si="1"/>
        <v>0</v>
      </c>
      <c r="F33" s="287"/>
      <c r="G33" s="287"/>
      <c r="H33" s="287"/>
      <c r="I33" s="281">
        <f t="shared" si="2"/>
        <v>0</v>
      </c>
      <c r="J33" s="281">
        <f t="shared" si="6"/>
        <v>0</v>
      </c>
      <c r="K33" s="282">
        <f t="shared" si="7"/>
        <v>0</v>
      </c>
      <c r="L33" s="316"/>
      <c r="M33" s="317"/>
      <c r="N33" s="317"/>
      <c r="O33" s="317"/>
      <c r="P33" s="318"/>
      <c r="Q33" s="117" t="b">
        <f t="shared" si="8"/>
        <v>0</v>
      </c>
      <c r="R33" s="117"/>
      <c r="S33" s="234">
        <f t="shared" si="3"/>
        <v>0</v>
      </c>
      <c r="T33" s="234">
        <f t="shared" si="4"/>
        <v>0</v>
      </c>
      <c r="U33" s="234">
        <f t="shared" si="4"/>
        <v>0</v>
      </c>
      <c r="V33" s="234">
        <f t="shared" si="4"/>
        <v>0</v>
      </c>
      <c r="W33" s="234">
        <f t="shared" si="5"/>
        <v>0</v>
      </c>
      <c r="X33" s="234">
        <f t="shared" si="5"/>
        <v>0</v>
      </c>
      <c r="Y33" s="234">
        <f t="shared" si="5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Donnerstag</v>
      </c>
      <c r="B34" s="265">
        <f t="shared" si="9"/>
        <v>46583</v>
      </c>
      <c r="C34" s="283"/>
      <c r="D34" s="279"/>
      <c r="E34" s="280">
        <f t="shared" si="1"/>
        <v>0</v>
      </c>
      <c r="F34" s="287"/>
      <c r="G34" s="287"/>
      <c r="H34" s="287"/>
      <c r="I34" s="281">
        <f t="shared" si="2"/>
        <v>0</v>
      </c>
      <c r="J34" s="281">
        <f t="shared" si="6"/>
        <v>0</v>
      </c>
      <c r="K34" s="282">
        <f t="shared" si="7"/>
        <v>0</v>
      </c>
      <c r="L34" s="316"/>
      <c r="M34" s="317"/>
      <c r="N34" s="317"/>
      <c r="O34" s="317"/>
      <c r="P34" s="318"/>
      <c r="Q34" s="117" t="b">
        <f t="shared" si="8"/>
        <v>0</v>
      </c>
      <c r="R34" s="117"/>
      <c r="S34" s="234">
        <f t="shared" si="3"/>
        <v>0</v>
      </c>
      <c r="T34" s="234">
        <f t="shared" si="4"/>
        <v>0</v>
      </c>
      <c r="U34" s="234">
        <f t="shared" si="4"/>
        <v>0</v>
      </c>
      <c r="V34" s="234">
        <f t="shared" si="4"/>
        <v>0</v>
      </c>
      <c r="W34" s="234">
        <f t="shared" si="5"/>
        <v>0</v>
      </c>
      <c r="X34" s="234">
        <f t="shared" si="5"/>
        <v>0</v>
      </c>
      <c r="Y34" s="234">
        <f t="shared" si="5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Freitag</v>
      </c>
      <c r="B35" s="265">
        <f t="shared" si="9"/>
        <v>46584</v>
      </c>
      <c r="C35" s="283"/>
      <c r="D35" s="279"/>
      <c r="E35" s="280">
        <f t="shared" si="1"/>
        <v>0</v>
      </c>
      <c r="F35" s="287"/>
      <c r="G35" s="287"/>
      <c r="H35" s="287"/>
      <c r="I35" s="281">
        <f t="shared" si="2"/>
        <v>0</v>
      </c>
      <c r="J35" s="281">
        <f t="shared" si="6"/>
        <v>0</v>
      </c>
      <c r="K35" s="282">
        <f t="shared" si="7"/>
        <v>0</v>
      </c>
      <c r="L35" s="316"/>
      <c r="M35" s="317"/>
      <c r="N35" s="317"/>
      <c r="O35" s="317"/>
      <c r="P35" s="318"/>
      <c r="Q35" s="117" t="b">
        <f t="shared" si="8"/>
        <v>0</v>
      </c>
      <c r="R35" s="117"/>
      <c r="S35" s="234">
        <f t="shared" si="3"/>
        <v>0</v>
      </c>
      <c r="T35" s="234">
        <f t="shared" si="4"/>
        <v>0</v>
      </c>
      <c r="U35" s="234">
        <f t="shared" si="4"/>
        <v>0</v>
      </c>
      <c r="V35" s="234">
        <f t="shared" si="4"/>
        <v>0</v>
      </c>
      <c r="W35" s="234">
        <f t="shared" si="5"/>
        <v>0</v>
      </c>
      <c r="X35" s="234">
        <f t="shared" si="5"/>
        <v>0</v>
      </c>
      <c r="Y35" s="234">
        <f t="shared" si="5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Samstag</v>
      </c>
      <c r="B36" s="265">
        <f t="shared" si="9"/>
        <v>46585</v>
      </c>
      <c r="C36" s="283"/>
      <c r="D36" s="279"/>
      <c r="E36" s="280" t="str">
        <f t="shared" si="1"/>
        <v/>
      </c>
      <c r="F36" s="287"/>
      <c r="G36" s="287"/>
      <c r="H36" s="287"/>
      <c r="I36" s="281">
        <f t="shared" si="2"/>
        <v>0</v>
      </c>
      <c r="J36" s="281">
        <f t="shared" si="6"/>
        <v>0</v>
      </c>
      <c r="K36" s="282">
        <f t="shared" si="7"/>
        <v>0</v>
      </c>
      <c r="L36" s="316"/>
      <c r="M36" s="317"/>
      <c r="N36" s="317"/>
      <c r="O36" s="317"/>
      <c r="P36" s="318"/>
      <c r="Q36" s="117" t="b">
        <f t="shared" si="8"/>
        <v>0</v>
      </c>
      <c r="R36" s="117"/>
      <c r="S36" s="234">
        <f t="shared" si="3"/>
        <v>0</v>
      </c>
      <c r="T36" s="234">
        <f t="shared" si="4"/>
        <v>0</v>
      </c>
      <c r="U36" s="234">
        <f t="shared" si="4"/>
        <v>0</v>
      </c>
      <c r="V36" s="234">
        <f t="shared" si="4"/>
        <v>0</v>
      </c>
      <c r="W36" s="234">
        <f t="shared" si="5"/>
        <v>0</v>
      </c>
      <c r="X36" s="234">
        <f t="shared" si="5"/>
        <v>0</v>
      </c>
      <c r="Y36" s="234">
        <f t="shared" si="5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Sonntag</v>
      </c>
      <c r="B37" s="265">
        <f t="shared" si="9"/>
        <v>46586</v>
      </c>
      <c r="C37" s="283"/>
      <c r="D37" s="279"/>
      <c r="E37" s="280" t="str">
        <f t="shared" si="1"/>
        <v/>
      </c>
      <c r="F37" s="287"/>
      <c r="G37" s="287"/>
      <c r="H37" s="287"/>
      <c r="I37" s="281">
        <f t="shared" si="2"/>
        <v>0</v>
      </c>
      <c r="J37" s="281">
        <f t="shared" si="6"/>
        <v>0</v>
      </c>
      <c r="K37" s="282">
        <f t="shared" si="7"/>
        <v>0</v>
      </c>
      <c r="L37" s="316"/>
      <c r="M37" s="317"/>
      <c r="N37" s="317"/>
      <c r="O37" s="317"/>
      <c r="P37" s="318"/>
      <c r="Q37" s="117" t="b">
        <f t="shared" si="8"/>
        <v>0</v>
      </c>
      <c r="R37" s="117"/>
      <c r="S37" s="234">
        <f t="shared" si="3"/>
        <v>0</v>
      </c>
      <c r="T37" s="234">
        <f t="shared" si="4"/>
        <v>0</v>
      </c>
      <c r="U37" s="234">
        <f t="shared" si="4"/>
        <v>0</v>
      </c>
      <c r="V37" s="234">
        <f t="shared" si="4"/>
        <v>0</v>
      </c>
      <c r="W37" s="234">
        <f t="shared" si="5"/>
        <v>0</v>
      </c>
      <c r="X37" s="234">
        <f t="shared" si="5"/>
        <v>0</v>
      </c>
      <c r="Y37" s="234">
        <f t="shared" si="5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Montag</v>
      </c>
      <c r="B38" s="265">
        <f t="shared" si="9"/>
        <v>46587</v>
      </c>
      <c r="C38" s="283"/>
      <c r="D38" s="279"/>
      <c r="E38" s="280">
        <f t="shared" si="1"/>
        <v>0</v>
      </c>
      <c r="F38" s="287"/>
      <c r="G38" s="287"/>
      <c r="H38" s="287"/>
      <c r="I38" s="281">
        <f t="shared" si="2"/>
        <v>0</v>
      </c>
      <c r="J38" s="281">
        <f t="shared" si="6"/>
        <v>0</v>
      </c>
      <c r="K38" s="282">
        <f t="shared" si="7"/>
        <v>0</v>
      </c>
      <c r="L38" s="316"/>
      <c r="M38" s="317"/>
      <c r="N38" s="317"/>
      <c r="O38" s="317"/>
      <c r="P38" s="318"/>
      <c r="Q38" s="117" t="b">
        <f t="shared" si="8"/>
        <v>0</v>
      </c>
      <c r="R38" s="117"/>
      <c r="S38" s="234">
        <f t="shared" si="3"/>
        <v>0</v>
      </c>
      <c r="T38" s="234">
        <f t="shared" si="4"/>
        <v>0</v>
      </c>
      <c r="U38" s="234">
        <f t="shared" si="4"/>
        <v>0</v>
      </c>
      <c r="V38" s="234">
        <f t="shared" si="4"/>
        <v>0</v>
      </c>
      <c r="W38" s="234">
        <f t="shared" si="5"/>
        <v>0</v>
      </c>
      <c r="X38" s="234">
        <f t="shared" si="5"/>
        <v>0</v>
      </c>
      <c r="Y38" s="234">
        <f t="shared" si="5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Dienstag</v>
      </c>
      <c r="B39" s="265">
        <f t="shared" si="9"/>
        <v>46588</v>
      </c>
      <c r="C39" s="283"/>
      <c r="D39" s="279"/>
      <c r="E39" s="280">
        <f t="shared" si="1"/>
        <v>0</v>
      </c>
      <c r="F39" s="287"/>
      <c r="G39" s="287"/>
      <c r="H39" s="287"/>
      <c r="I39" s="281">
        <f t="shared" si="2"/>
        <v>0</v>
      </c>
      <c r="J39" s="281">
        <f t="shared" si="6"/>
        <v>0</v>
      </c>
      <c r="K39" s="282">
        <f t="shared" si="7"/>
        <v>0</v>
      </c>
      <c r="L39" s="316"/>
      <c r="M39" s="317"/>
      <c r="N39" s="317"/>
      <c r="O39" s="317"/>
      <c r="P39" s="318"/>
      <c r="Q39" s="117" t="b">
        <f t="shared" si="8"/>
        <v>0</v>
      </c>
      <c r="R39" s="117"/>
      <c r="S39" s="234">
        <f t="shared" si="3"/>
        <v>0</v>
      </c>
      <c r="T39" s="234">
        <f t="shared" si="4"/>
        <v>0</v>
      </c>
      <c r="U39" s="234">
        <f t="shared" si="4"/>
        <v>0</v>
      </c>
      <c r="V39" s="234">
        <f t="shared" si="4"/>
        <v>0</v>
      </c>
      <c r="W39" s="234">
        <f t="shared" si="5"/>
        <v>0</v>
      </c>
      <c r="X39" s="234">
        <f t="shared" si="5"/>
        <v>0</v>
      </c>
      <c r="Y39" s="234">
        <f t="shared" si="5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Mittwoch</v>
      </c>
      <c r="B40" s="265">
        <f t="shared" si="9"/>
        <v>46589</v>
      </c>
      <c r="C40" s="283"/>
      <c r="D40" s="279"/>
      <c r="E40" s="280">
        <f t="shared" si="1"/>
        <v>0</v>
      </c>
      <c r="F40" s="287"/>
      <c r="G40" s="287"/>
      <c r="H40" s="287"/>
      <c r="I40" s="281">
        <f t="shared" si="2"/>
        <v>0</v>
      </c>
      <c r="J40" s="281">
        <f t="shared" si="6"/>
        <v>0</v>
      </c>
      <c r="K40" s="282">
        <f t="shared" si="7"/>
        <v>0</v>
      </c>
      <c r="L40" s="316"/>
      <c r="M40" s="317"/>
      <c r="N40" s="317"/>
      <c r="O40" s="317"/>
      <c r="P40" s="318"/>
      <c r="Q40" s="117" t="b">
        <f t="shared" si="8"/>
        <v>0</v>
      </c>
      <c r="R40" s="117"/>
      <c r="S40" s="234">
        <f t="shared" si="3"/>
        <v>0</v>
      </c>
      <c r="T40" s="234">
        <f t="shared" si="4"/>
        <v>0</v>
      </c>
      <c r="U40" s="234">
        <f t="shared" si="4"/>
        <v>0</v>
      </c>
      <c r="V40" s="234">
        <f t="shared" si="4"/>
        <v>0</v>
      </c>
      <c r="W40" s="234">
        <f t="shared" si="5"/>
        <v>0</v>
      </c>
      <c r="X40" s="234">
        <f t="shared" si="5"/>
        <v>0</v>
      </c>
      <c r="Y40" s="234">
        <f t="shared" si="5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Donnerstag</v>
      </c>
      <c r="B41" s="265">
        <f t="shared" si="9"/>
        <v>46590</v>
      </c>
      <c r="C41" s="283"/>
      <c r="D41" s="279"/>
      <c r="E41" s="280">
        <f t="shared" si="1"/>
        <v>0</v>
      </c>
      <c r="F41" s="287"/>
      <c r="G41" s="287"/>
      <c r="H41" s="287"/>
      <c r="I41" s="281">
        <f t="shared" si="2"/>
        <v>0</v>
      </c>
      <c r="J41" s="281">
        <f t="shared" si="6"/>
        <v>0</v>
      </c>
      <c r="K41" s="282">
        <f t="shared" si="7"/>
        <v>0</v>
      </c>
      <c r="L41" s="316"/>
      <c r="M41" s="317"/>
      <c r="N41" s="317"/>
      <c r="O41" s="317"/>
      <c r="P41" s="318"/>
      <c r="Q41" s="117" t="b">
        <f t="shared" si="8"/>
        <v>0</v>
      </c>
      <c r="R41" s="117"/>
      <c r="S41" s="234">
        <f t="shared" si="3"/>
        <v>0</v>
      </c>
      <c r="T41" s="234">
        <f t="shared" si="4"/>
        <v>0</v>
      </c>
      <c r="U41" s="234">
        <f t="shared" si="4"/>
        <v>0</v>
      </c>
      <c r="V41" s="234">
        <f t="shared" si="4"/>
        <v>0</v>
      </c>
      <c r="W41" s="234">
        <f t="shared" si="5"/>
        <v>0</v>
      </c>
      <c r="X41" s="234">
        <f t="shared" si="5"/>
        <v>0</v>
      </c>
      <c r="Y41" s="234">
        <f t="shared" si="5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Freitag</v>
      </c>
      <c r="B42" s="265">
        <f t="shared" si="9"/>
        <v>46591</v>
      </c>
      <c r="C42" s="283"/>
      <c r="D42" s="279"/>
      <c r="E42" s="280">
        <f t="shared" si="1"/>
        <v>0</v>
      </c>
      <c r="F42" s="287"/>
      <c r="G42" s="287"/>
      <c r="H42" s="287"/>
      <c r="I42" s="281">
        <f t="shared" si="2"/>
        <v>0</v>
      </c>
      <c r="J42" s="281">
        <f t="shared" si="6"/>
        <v>0</v>
      </c>
      <c r="K42" s="282">
        <f t="shared" si="7"/>
        <v>0</v>
      </c>
      <c r="L42" s="316"/>
      <c r="M42" s="317"/>
      <c r="N42" s="317"/>
      <c r="O42" s="317"/>
      <c r="P42" s="318"/>
      <c r="Q42" s="117" t="b">
        <f t="shared" si="8"/>
        <v>0</v>
      </c>
      <c r="R42" s="117"/>
      <c r="S42" s="234">
        <f t="shared" si="3"/>
        <v>0</v>
      </c>
      <c r="T42" s="234">
        <f t="shared" si="4"/>
        <v>0</v>
      </c>
      <c r="U42" s="234">
        <f t="shared" si="4"/>
        <v>0</v>
      </c>
      <c r="V42" s="234">
        <f t="shared" si="4"/>
        <v>0</v>
      </c>
      <c r="W42" s="234">
        <f t="shared" si="5"/>
        <v>0</v>
      </c>
      <c r="X42" s="234">
        <f t="shared" si="5"/>
        <v>0</v>
      </c>
      <c r="Y42" s="234">
        <f t="shared" si="5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Samstag</v>
      </c>
      <c r="B43" s="265">
        <f t="shared" si="9"/>
        <v>46592</v>
      </c>
      <c r="C43" s="283"/>
      <c r="D43" s="279"/>
      <c r="E43" s="280" t="str">
        <f t="shared" si="1"/>
        <v/>
      </c>
      <c r="F43" s="287"/>
      <c r="G43" s="287"/>
      <c r="H43" s="287"/>
      <c r="I43" s="281">
        <f t="shared" si="2"/>
        <v>0</v>
      </c>
      <c r="J43" s="281">
        <f t="shared" si="6"/>
        <v>0</v>
      </c>
      <c r="K43" s="282">
        <f t="shared" si="7"/>
        <v>0</v>
      </c>
      <c r="L43" s="316"/>
      <c r="M43" s="317"/>
      <c r="N43" s="317"/>
      <c r="O43" s="317"/>
      <c r="P43" s="318"/>
      <c r="Q43" s="117" t="b">
        <f t="shared" si="8"/>
        <v>0</v>
      </c>
      <c r="R43" s="117"/>
      <c r="S43" s="234">
        <f t="shared" si="3"/>
        <v>0</v>
      </c>
      <c r="T43" s="234">
        <f t="shared" si="4"/>
        <v>0</v>
      </c>
      <c r="U43" s="234">
        <f t="shared" si="4"/>
        <v>0</v>
      </c>
      <c r="V43" s="234">
        <f t="shared" si="4"/>
        <v>0</v>
      </c>
      <c r="W43" s="234">
        <f t="shared" si="5"/>
        <v>0</v>
      </c>
      <c r="X43" s="234">
        <f t="shared" si="5"/>
        <v>0</v>
      </c>
      <c r="Y43" s="234">
        <f t="shared" si="5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Sonntag</v>
      </c>
      <c r="B44" s="265">
        <f t="shared" si="9"/>
        <v>46593</v>
      </c>
      <c r="C44" s="283"/>
      <c r="D44" s="279"/>
      <c r="E44" s="280" t="str">
        <f t="shared" si="1"/>
        <v/>
      </c>
      <c r="F44" s="287"/>
      <c r="G44" s="287"/>
      <c r="H44" s="287"/>
      <c r="I44" s="281">
        <f t="shared" si="2"/>
        <v>0</v>
      </c>
      <c r="J44" s="281">
        <f t="shared" si="6"/>
        <v>0</v>
      </c>
      <c r="K44" s="282">
        <f t="shared" si="7"/>
        <v>0</v>
      </c>
      <c r="L44" s="316"/>
      <c r="M44" s="317"/>
      <c r="N44" s="317"/>
      <c r="O44" s="317"/>
      <c r="P44" s="318"/>
      <c r="Q44" s="117" t="b">
        <f t="shared" si="8"/>
        <v>0</v>
      </c>
      <c r="R44" s="117"/>
      <c r="S44" s="234">
        <f t="shared" si="3"/>
        <v>0</v>
      </c>
      <c r="T44" s="234">
        <f t="shared" si="4"/>
        <v>0</v>
      </c>
      <c r="U44" s="234">
        <f t="shared" si="4"/>
        <v>0</v>
      </c>
      <c r="V44" s="234">
        <f t="shared" si="4"/>
        <v>0</v>
      </c>
      <c r="W44" s="234">
        <f t="shared" si="5"/>
        <v>0</v>
      </c>
      <c r="X44" s="234">
        <f t="shared" si="5"/>
        <v>0</v>
      </c>
      <c r="Y44" s="234">
        <f t="shared" si="5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Montag</v>
      </c>
      <c r="B45" s="265">
        <f t="shared" si="9"/>
        <v>46594</v>
      </c>
      <c r="C45" s="283"/>
      <c r="D45" s="279"/>
      <c r="E45" s="280">
        <f t="shared" si="1"/>
        <v>0</v>
      </c>
      <c r="F45" s="287"/>
      <c r="G45" s="287"/>
      <c r="H45" s="287"/>
      <c r="I45" s="281">
        <f t="shared" si="2"/>
        <v>0</v>
      </c>
      <c r="J45" s="281">
        <f t="shared" si="6"/>
        <v>0</v>
      </c>
      <c r="K45" s="282">
        <f t="shared" si="7"/>
        <v>0</v>
      </c>
      <c r="L45" s="316"/>
      <c r="M45" s="317"/>
      <c r="N45" s="317"/>
      <c r="O45" s="317"/>
      <c r="P45" s="318"/>
      <c r="Q45" s="117" t="b">
        <f t="shared" si="8"/>
        <v>0</v>
      </c>
      <c r="R45" s="117"/>
      <c r="S45" s="234">
        <f t="shared" si="3"/>
        <v>0</v>
      </c>
      <c r="T45" s="234">
        <f t="shared" si="4"/>
        <v>0</v>
      </c>
      <c r="U45" s="234">
        <f t="shared" si="4"/>
        <v>0</v>
      </c>
      <c r="V45" s="234">
        <f t="shared" si="4"/>
        <v>0</v>
      </c>
      <c r="W45" s="234">
        <f t="shared" si="5"/>
        <v>0</v>
      </c>
      <c r="X45" s="234">
        <f t="shared" si="5"/>
        <v>0</v>
      </c>
      <c r="Y45" s="234">
        <f t="shared" si="5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Dienstag</v>
      </c>
      <c r="B46" s="265">
        <f t="shared" si="9"/>
        <v>46595</v>
      </c>
      <c r="C46" s="283"/>
      <c r="D46" s="279"/>
      <c r="E46" s="280">
        <f t="shared" si="1"/>
        <v>0</v>
      </c>
      <c r="F46" s="287"/>
      <c r="G46" s="287"/>
      <c r="H46" s="287"/>
      <c r="I46" s="281">
        <f t="shared" si="2"/>
        <v>0</v>
      </c>
      <c r="J46" s="281">
        <f t="shared" si="6"/>
        <v>0</v>
      </c>
      <c r="K46" s="282">
        <f t="shared" si="7"/>
        <v>0</v>
      </c>
      <c r="L46" s="316"/>
      <c r="M46" s="317"/>
      <c r="N46" s="317"/>
      <c r="O46" s="317"/>
      <c r="P46" s="318"/>
      <c r="Q46" s="117" t="b">
        <f t="shared" si="8"/>
        <v>0</v>
      </c>
      <c r="R46" s="117"/>
      <c r="S46" s="234">
        <f t="shared" si="3"/>
        <v>0</v>
      </c>
      <c r="T46" s="234">
        <f t="shared" si="4"/>
        <v>0</v>
      </c>
      <c r="U46" s="234">
        <f t="shared" si="4"/>
        <v>0</v>
      </c>
      <c r="V46" s="234">
        <f t="shared" si="4"/>
        <v>0</v>
      </c>
      <c r="W46" s="234">
        <f t="shared" si="5"/>
        <v>0</v>
      </c>
      <c r="X46" s="234">
        <f t="shared" si="5"/>
        <v>0</v>
      </c>
      <c r="Y46" s="234">
        <f t="shared" si="5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Mittwoch</v>
      </c>
      <c r="B47" s="265">
        <f t="shared" si="9"/>
        <v>46596</v>
      </c>
      <c r="C47" s="283"/>
      <c r="D47" s="279"/>
      <c r="E47" s="280">
        <f t="shared" si="1"/>
        <v>0</v>
      </c>
      <c r="F47" s="287"/>
      <c r="G47" s="287"/>
      <c r="H47" s="287"/>
      <c r="I47" s="281">
        <f t="shared" si="2"/>
        <v>0</v>
      </c>
      <c r="J47" s="281">
        <f t="shared" si="6"/>
        <v>0</v>
      </c>
      <c r="K47" s="282">
        <f t="shared" si="7"/>
        <v>0</v>
      </c>
      <c r="L47" s="316"/>
      <c r="M47" s="317"/>
      <c r="N47" s="317"/>
      <c r="O47" s="317"/>
      <c r="P47" s="318"/>
      <c r="Q47" s="117" t="b">
        <f t="shared" si="8"/>
        <v>0</v>
      </c>
      <c r="R47" s="117"/>
      <c r="S47" s="234">
        <f t="shared" si="3"/>
        <v>0</v>
      </c>
      <c r="T47" s="234">
        <f t="shared" si="4"/>
        <v>0</v>
      </c>
      <c r="U47" s="234">
        <f t="shared" si="4"/>
        <v>0</v>
      </c>
      <c r="V47" s="234">
        <f t="shared" si="4"/>
        <v>0</v>
      </c>
      <c r="W47" s="234">
        <f t="shared" si="5"/>
        <v>0</v>
      </c>
      <c r="X47" s="234">
        <f t="shared" si="5"/>
        <v>0</v>
      </c>
      <c r="Y47" s="234">
        <f t="shared" si="5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Donnerstag</v>
      </c>
      <c r="B48" s="265">
        <f t="shared" si="9"/>
        <v>46597</v>
      </c>
      <c r="C48" s="283"/>
      <c r="D48" s="279"/>
      <c r="E48" s="280">
        <f t="shared" si="1"/>
        <v>0</v>
      </c>
      <c r="F48" s="287"/>
      <c r="G48" s="287"/>
      <c r="H48" s="287"/>
      <c r="I48" s="281">
        <f t="shared" si="2"/>
        <v>0</v>
      </c>
      <c r="J48" s="281">
        <f t="shared" si="6"/>
        <v>0</v>
      </c>
      <c r="K48" s="282">
        <f t="shared" si="7"/>
        <v>0</v>
      </c>
      <c r="L48" s="316"/>
      <c r="M48" s="317"/>
      <c r="N48" s="317"/>
      <c r="O48" s="317"/>
      <c r="P48" s="318"/>
      <c r="Q48" s="117" t="b">
        <f t="shared" si="8"/>
        <v>0</v>
      </c>
      <c r="R48" s="117"/>
      <c r="S48" s="234">
        <f t="shared" si="3"/>
        <v>0</v>
      </c>
      <c r="T48" s="234">
        <f t="shared" si="4"/>
        <v>0</v>
      </c>
      <c r="U48" s="234">
        <f t="shared" si="4"/>
        <v>0</v>
      </c>
      <c r="V48" s="234">
        <f t="shared" si="4"/>
        <v>0</v>
      </c>
      <c r="W48" s="234">
        <f t="shared" si="5"/>
        <v>0</v>
      </c>
      <c r="X48" s="234">
        <f t="shared" si="5"/>
        <v>0</v>
      </c>
      <c r="Y48" s="234">
        <f t="shared" si="5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Freitag</v>
      </c>
      <c r="B49" s="265">
        <f t="shared" si="9"/>
        <v>46598</v>
      </c>
      <c r="C49" s="283"/>
      <c r="D49" s="279"/>
      <c r="E49" s="280">
        <f t="shared" si="1"/>
        <v>0</v>
      </c>
      <c r="F49" s="287"/>
      <c r="G49" s="287"/>
      <c r="H49" s="287"/>
      <c r="I49" s="281">
        <f t="shared" si="2"/>
        <v>0</v>
      </c>
      <c r="J49" s="281">
        <f t="shared" si="6"/>
        <v>0</v>
      </c>
      <c r="K49" s="282">
        <f t="shared" si="7"/>
        <v>0</v>
      </c>
      <c r="L49" s="316"/>
      <c r="M49" s="317"/>
      <c r="N49" s="317"/>
      <c r="O49" s="317"/>
      <c r="P49" s="318"/>
      <c r="Q49" s="117" t="b">
        <f t="shared" si="8"/>
        <v>0</v>
      </c>
      <c r="R49" s="117"/>
      <c r="S49" s="234">
        <f t="shared" si="3"/>
        <v>0</v>
      </c>
      <c r="T49" s="234">
        <f t="shared" si="4"/>
        <v>0</v>
      </c>
      <c r="U49" s="234">
        <f t="shared" si="4"/>
        <v>0</v>
      </c>
      <c r="V49" s="234">
        <f t="shared" si="4"/>
        <v>0</v>
      </c>
      <c r="W49" s="234">
        <f t="shared" si="5"/>
        <v>0</v>
      </c>
      <c r="X49" s="234">
        <f t="shared" si="5"/>
        <v>0</v>
      </c>
      <c r="Y49" s="234">
        <f t="shared" si="5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Samstag</v>
      </c>
      <c r="B50" s="265">
        <f t="shared" si="9"/>
        <v>46599</v>
      </c>
      <c r="C50" s="283"/>
      <c r="D50" s="279"/>
      <c r="E50" s="280" t="str">
        <f t="shared" si="1"/>
        <v/>
      </c>
      <c r="F50" s="288"/>
      <c r="G50" s="287"/>
      <c r="H50" s="288"/>
      <c r="I50" s="281">
        <f t="shared" si="2"/>
        <v>0</v>
      </c>
      <c r="J50" s="285">
        <f t="shared" si="6"/>
        <v>0</v>
      </c>
      <c r="K50" s="286">
        <f t="shared" si="7"/>
        <v>0</v>
      </c>
      <c r="L50" s="310"/>
      <c r="M50" s="311"/>
      <c r="N50" s="311"/>
      <c r="O50" s="311"/>
      <c r="P50" s="312"/>
      <c r="Q50" s="117" t="b">
        <f t="shared" si="8"/>
        <v>0</v>
      </c>
      <c r="R50" s="117"/>
      <c r="S50" s="237">
        <f t="shared" si="3"/>
        <v>0</v>
      </c>
      <c r="T50" s="237">
        <f t="shared" si="4"/>
        <v>0</v>
      </c>
      <c r="U50" s="237">
        <f t="shared" si="4"/>
        <v>0</v>
      </c>
      <c r="V50" s="237">
        <f t="shared" si="4"/>
        <v>0</v>
      </c>
      <c r="W50" s="237">
        <f t="shared" si="5"/>
        <v>0</v>
      </c>
      <c r="X50" s="237">
        <f t="shared" si="5"/>
        <v>0</v>
      </c>
      <c r="Y50" s="237">
        <f t="shared" si="5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6" t="s">
        <v>48</v>
      </c>
      <c r="C51" s="297"/>
      <c r="D51" s="298"/>
      <c r="E51" s="298" t="s">
        <v>24</v>
      </c>
      <c r="F51" s="299"/>
      <c r="G51" s="299"/>
      <c r="H51" s="299"/>
      <c r="I51" s="298" t="s">
        <v>34</v>
      </c>
      <c r="J51" s="298" t="s">
        <v>50</v>
      </c>
      <c r="K51" s="298" t="s">
        <v>49</v>
      </c>
      <c r="L51" s="289"/>
      <c r="M51" s="289"/>
      <c r="N51" s="289"/>
      <c r="O51" s="289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0">
        <f>SUM(E20:E50)</f>
        <v>0</v>
      </c>
      <c r="F52" s="291"/>
      <c r="G52" s="292"/>
      <c r="H52" s="293"/>
      <c r="I52" s="290">
        <f>SUM(I20:I50)</f>
        <v>0</v>
      </c>
      <c r="J52" s="290">
        <f>SUM(J20:J50)</f>
        <v>0</v>
      </c>
      <c r="K52" s="294">
        <f>K50</f>
        <v>0</v>
      </c>
      <c r="L52" s="295"/>
      <c r="M52" s="295"/>
      <c r="N52" s="295"/>
      <c r="O52" s="295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77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71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73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76</v>
      </c>
      <c r="I56" s="246"/>
      <c r="J56" s="150"/>
      <c r="K56" s="313"/>
      <c r="L56" s="313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72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14" t="s">
        <v>6</v>
      </c>
      <c r="D58" s="314"/>
      <c r="E58" s="314"/>
      <c r="F58" s="314"/>
      <c r="G58" s="314"/>
      <c r="H58" s="233" t="s">
        <v>74</v>
      </c>
      <c r="I58" s="252"/>
      <c r="J58" s="150"/>
      <c r="K58" s="256" t="s">
        <v>5</v>
      </c>
      <c r="L58" s="315" t="s">
        <v>20</v>
      </c>
      <c r="M58" s="315"/>
      <c r="N58" s="315"/>
      <c r="O58" s="315"/>
      <c r="P58" s="315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75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78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EgHPvE7aMzh76JHgY9lng/MrKJI83cVKKtg9m071lLjDQOAFOLm6oYG8qIOV5EH7Rk6VBP5SHROJGGQV6WS2xA==" saltValue="ykTdmLpkKri51MDXnc+kjQ==" spinCount="100000" sheet="1" objects="1" scenarios="1" selectLockedCells="1"/>
  <mergeCells count="46">
    <mergeCell ref="B2:H2"/>
    <mergeCell ref="I2:J2"/>
    <mergeCell ref="E5:H5"/>
    <mergeCell ref="M5:O5"/>
    <mergeCell ref="E7:H7"/>
    <mergeCell ref="M7:O7"/>
    <mergeCell ref="E15:F15"/>
    <mergeCell ref="C18:E18"/>
    <mergeCell ref="F18:H18"/>
    <mergeCell ref="I18:K18"/>
    <mergeCell ref="L18:P18"/>
    <mergeCell ref="L19:P19"/>
    <mergeCell ref="L20:P20"/>
    <mergeCell ref="L21:P21"/>
    <mergeCell ref="L22:P22"/>
    <mergeCell ref="L23:P23"/>
    <mergeCell ref="L24:P24"/>
    <mergeCell ref="L25:P25"/>
    <mergeCell ref="L26:P26"/>
    <mergeCell ref="L27:P27"/>
    <mergeCell ref="L28:P28"/>
    <mergeCell ref="L29:P29"/>
    <mergeCell ref="L30:P30"/>
    <mergeCell ref="L31:P31"/>
    <mergeCell ref="L32:P32"/>
    <mergeCell ref="L33:P33"/>
    <mergeCell ref="L34:P34"/>
    <mergeCell ref="L35:P35"/>
    <mergeCell ref="L36:P36"/>
    <mergeCell ref="L37:P37"/>
    <mergeCell ref="L38:P38"/>
    <mergeCell ref="L39:P39"/>
    <mergeCell ref="L40:P40"/>
    <mergeCell ref="L41:P41"/>
    <mergeCell ref="L42:P42"/>
    <mergeCell ref="L43:P43"/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</mergeCells>
  <phoneticPr fontId="43" type="noConversion"/>
  <conditionalFormatting sqref="B20:B50">
    <cfRule type="expression" dxfId="49" priority="15" stopIfTrue="1">
      <formula>$Q20=TRUE()</formula>
    </cfRule>
  </conditionalFormatting>
  <conditionalFormatting sqref="B20:C50">
    <cfRule type="expression" dxfId="48" priority="10" stopIfTrue="1">
      <formula>OR(($A20="Samstag"),($A20="Sonntag"))</formula>
    </cfRule>
  </conditionalFormatting>
  <conditionalFormatting sqref="C20:C50">
    <cfRule type="expression" dxfId="47" priority="9" stopIfTrue="1">
      <formula>AND(OR(C20="F",C20="K",C20="U"),OR(F20&lt;&gt;0,G20&lt;&gt;0,H20&gt;0))</formula>
    </cfRule>
  </conditionalFormatting>
  <conditionalFormatting sqref="C51:O51">
    <cfRule type="expression" dxfId="46" priority="136" stopIfTrue="1">
      <formula>OR(($A51="Samstag"),($A51="Sonntag"))</formula>
    </cfRule>
  </conditionalFormatting>
  <conditionalFormatting sqref="D20:D50">
    <cfRule type="expression" dxfId="45" priority="1" stopIfTrue="1">
      <formula>AND(C20="SU",ISBLANK(D20))</formula>
    </cfRule>
    <cfRule type="expression" dxfId="44" priority="2" stopIfTrue="1">
      <formula>OR(($A20="Samstag"),($A20="Sonntag"))</formula>
    </cfRule>
  </conditionalFormatting>
  <conditionalFormatting sqref="E20:H50">
    <cfRule type="expression" dxfId="43" priority="7" stopIfTrue="1">
      <formula>OR(($A20="Samstag"),($A20="Sonntag"))</formula>
    </cfRule>
  </conditionalFormatting>
  <conditionalFormatting sqref="G20:G50">
    <cfRule type="expression" dxfId="42" priority="6">
      <formula>OR(AND(U20&lt;0.5,V20-T20&gt;6),AND(U20&lt;0.75,V20-T20&gt;9))</formula>
    </cfRule>
  </conditionalFormatting>
  <conditionalFormatting sqref="I20:I50">
    <cfRule type="cellIs" dxfId="41" priority="3" operator="greaterThan">
      <formula>10</formula>
    </cfRule>
  </conditionalFormatting>
  <conditionalFormatting sqref="I20:O50">
    <cfRule type="expression" dxfId="40" priority="4" stopIfTrue="1">
      <formula>OR(($A20="Samstag"),($A20="Sonntag"))</formula>
    </cfRule>
  </conditionalFormatting>
  <conditionalFormatting sqref="N11 N15">
    <cfRule type="cellIs" dxfId="39" priority="16" stopIfTrue="1" operator="equal">
      <formula>0</formula>
    </cfRule>
  </conditionalFormatting>
  <conditionalFormatting sqref="N11">
    <cfRule type="cellIs" dxfId="38" priority="138" stopIfTrue="1" operator="equal">
      <formula>$F$10</formula>
    </cfRule>
    <cfRule type="cellIs" dxfId="37" priority="139" stopIfTrue="1" operator="notEqual">
      <formula>$F$10</formula>
    </cfRule>
  </conditionalFormatting>
  <conditionalFormatting sqref="N15">
    <cfRule type="cellIs" dxfId="36" priority="17" stopIfTrue="1" operator="notEqual">
      <formula>$F$14</formula>
    </cfRule>
    <cfRule type="cellIs" dxfId="35" priority="137" stopIfTrue="1" operator="equal">
      <formula>$F$14</formula>
    </cfRule>
  </conditionalFormatting>
  <dataValidations count="7">
    <dataValidation type="decimal" allowBlank="1" showInputMessage="1" showErrorMessage="1" errorTitle="Eingabefehler" error="Bitte geben Sie eine positive Dezimalzahl ein." sqref="D20:D50" xr:uid="{00000000-0002-0000-0400-000000000000}">
      <formula1>0</formula1>
      <formula2>20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400-000001000000}">
      <formula1>0</formula1>
      <formula2>23.59</formula2>
    </dataValidation>
    <dataValidation type="decimal" allowBlank="1" showInputMessage="1" showErrorMessage="1" sqref="I10:M10 I14:M14" xr:uid="{00000000-0002-0000-0400-000002000000}">
      <formula1>$AA$33</formula1>
      <formula2>$AA$34</formula2>
    </dataValidation>
    <dataValidation showInputMessage="1" showErrorMessage="1" sqref="G8:I8" xr:uid="{00000000-0002-0000-0400-000003000000}"/>
    <dataValidation type="decimal" allowBlank="1" showInputMessage="1" showErrorMessage="1" errorTitle="Eingabefehler" error="Bitte geben Sie eine Dezimalzahl ein." sqref="M7" xr:uid="{00000000-0002-0000-0400-000004000000}">
      <formula1>-1000</formula1>
      <formula2>1000</formula2>
    </dataValidation>
    <dataValidation type="list" allowBlank="1" showInputMessage="1" showErrorMessage="1" sqref="E15:F15" xr:uid="{00000000-0002-0000-0400-000005000000}">
      <formula1>$B$20:$B$50</formula1>
    </dataValidation>
    <dataValidation type="list" allowBlank="1" showInputMessage="1" showErrorMessage="1" sqref="C20:C50" xr:uid="{00000000-0002-0000-04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9">
    <pageSetUpPr fitToPage="1"/>
  </sheetPr>
  <dimension ref="A1:IR78"/>
  <sheetViews>
    <sheetView showGridLines="0" showRowColHeaders="0" topLeftCell="A29" zoomScale="110" zoomScaleNormal="110" zoomScaleSheetLayoutView="55" zoomScalePageLayoutView="110" workbookViewId="0">
      <selection activeCell="F20" sqref="F20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36" t="s">
        <v>22</v>
      </c>
      <c r="C2" s="336"/>
      <c r="D2" s="336"/>
      <c r="E2" s="336"/>
      <c r="F2" s="336"/>
      <c r="G2" s="336"/>
      <c r="H2" s="336"/>
      <c r="I2" s="336" t="s">
        <v>59</v>
      </c>
      <c r="J2" s="336"/>
      <c r="K2" s="156">
        <f>Juli!K2</f>
        <v>2027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37" t="str">
        <f>Juli!E5</f>
        <v>Musterhiwi, Paula</v>
      </c>
      <c r="F5" s="338"/>
      <c r="G5" s="338"/>
      <c r="H5" s="339"/>
      <c r="J5" s="263" t="s">
        <v>4</v>
      </c>
      <c r="M5" s="337" t="str">
        <f>Juli!M5</f>
        <v>Fakultät für Mathematik (2027)</v>
      </c>
      <c r="N5" s="338"/>
      <c r="O5" s="33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37" t="str">
        <f>Juli!E7</f>
        <v>SHK / WHF</v>
      </c>
      <c r="F7" s="338"/>
      <c r="G7" s="338"/>
      <c r="H7" s="339"/>
      <c r="J7" s="263" t="s">
        <v>41</v>
      </c>
      <c r="M7" s="340">
        <f>Juli!K52</f>
        <v>0</v>
      </c>
      <c r="N7" s="341"/>
      <c r="O7" s="34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3" t="s">
        <v>61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1" t="s">
        <v>54</v>
      </c>
      <c r="D10" s="183"/>
      <c r="E10" s="184"/>
      <c r="F10" s="306">
        <f>Juli!F10</f>
        <v>0</v>
      </c>
      <c r="H10" s="185" t="s">
        <v>62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64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63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80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2" t="s">
        <v>82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0" t="s">
        <v>81</v>
      </c>
      <c r="D14" s="205"/>
      <c r="E14" s="205"/>
      <c r="F14" s="307"/>
      <c r="G14" s="206"/>
      <c r="H14" s="207" t="s">
        <v>62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64</v>
      </c>
      <c r="O14" s="182"/>
      <c r="P14" s="172"/>
    </row>
    <row r="15" spans="2:21" ht="22.5" customHeight="1" thickTop="1" thickBot="1">
      <c r="B15" s="163"/>
      <c r="C15" s="259" t="s">
        <v>79</v>
      </c>
      <c r="D15" s="212"/>
      <c r="E15" s="325"/>
      <c r="F15" s="326"/>
      <c r="G15" s="305" t="b">
        <f>IF($E$15&lt;&gt;0,TRUE(),FALSE())</f>
        <v>0</v>
      </c>
      <c r="H15" s="213" t="s">
        <v>63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7" t="s">
        <v>51</v>
      </c>
      <c r="D18" s="328"/>
      <c r="E18" s="329"/>
      <c r="F18" s="330" t="s">
        <v>84</v>
      </c>
      <c r="G18" s="331"/>
      <c r="H18" s="332"/>
      <c r="I18" s="330" t="s">
        <v>47</v>
      </c>
      <c r="J18" s="331"/>
      <c r="K18" s="332"/>
      <c r="L18" s="333"/>
      <c r="M18" s="334"/>
      <c r="N18" s="334"/>
      <c r="O18" s="334"/>
      <c r="P18" s="335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46600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19" t="s">
        <v>19</v>
      </c>
      <c r="M19" s="320"/>
      <c r="N19" s="320"/>
      <c r="O19" s="320"/>
      <c r="P19" s="321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Sonntag</v>
      </c>
      <c r="B20" s="264">
        <f>($A$19+ROW(B1)-1)*(MONTH($A$19+1)=MONTH($A$19))</f>
        <v>46600</v>
      </c>
      <c r="C20" s="283"/>
      <c r="D20" s="279"/>
      <c r="E20" s="280" t="str">
        <f t="shared" ref="E20:E50" si="1"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/>
      </c>
      <c r="F20" s="287"/>
      <c r="G20" s="287"/>
      <c r="H20" s="287"/>
      <c r="I20" s="281">
        <f t="shared" ref="I20:I50" si="2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22"/>
      <c r="M20" s="323"/>
      <c r="N20" s="323"/>
      <c r="O20" s="323"/>
      <c r="P20" s="324"/>
      <c r="Q20" s="117" t="b">
        <f>IF($G$15=FALSE(),FALSE(),IF($B20&gt;=$E$15,TRUE(),FALSE()))</f>
        <v>0</v>
      </c>
      <c r="S20" s="234">
        <f t="shared" ref="S20:S50" si="3">IF(E20="",0,INT(E20)+((E20-INT(E20))/100*60))</f>
        <v>0</v>
      </c>
      <c r="T20" s="234">
        <f t="shared" ref="T20:V50" si="4">IF(F20="",0,INT(F20)+((F20-INT(F20))*100/60))</f>
        <v>0</v>
      </c>
      <c r="U20" s="234">
        <f t="shared" si="4"/>
        <v>0</v>
      </c>
      <c r="V20" s="234">
        <f t="shared" si="4"/>
        <v>0</v>
      </c>
      <c r="W20" s="234">
        <f t="shared" ref="W20:Y50" si="5">IF(I20="","",INT(I20)+((I20-INT(I20))/100*60))</f>
        <v>0</v>
      </c>
      <c r="X20" s="234">
        <f t="shared" si="5"/>
        <v>0</v>
      </c>
      <c r="Y20" s="234">
        <f t="shared" si="5"/>
        <v>0</v>
      </c>
      <c r="Z20" s="234"/>
      <c r="AE20" s="235"/>
    </row>
    <row r="21" spans="1:252" s="154" customFormat="1" ht="20.25" customHeight="1">
      <c r="A21" s="233" t="str">
        <f t="shared" si="0"/>
        <v>Montag</v>
      </c>
      <c r="B21" s="265">
        <f>($A$19+ROW(B2)-1)*(MONTH(B20+1)=MONTH($A$19))</f>
        <v>46601</v>
      </c>
      <c r="C21" s="283"/>
      <c r="D21" s="279"/>
      <c r="E21" s="280">
        <f t="shared" si="1"/>
        <v>0</v>
      </c>
      <c r="F21" s="287"/>
      <c r="G21" s="287"/>
      <c r="H21" s="287"/>
      <c r="I21" s="281">
        <f t="shared" si="2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16"/>
      <c r="M21" s="317"/>
      <c r="N21" s="317"/>
      <c r="O21" s="317"/>
      <c r="P21" s="318"/>
      <c r="Q21" s="117" t="b">
        <f t="shared" ref="Q21:Q50" si="8">IF($G$15=FALSE(),FALSE(),IF($B21&gt;=$E$15,TRUE(),FALSE()))</f>
        <v>0</v>
      </c>
      <c r="R21" s="117"/>
      <c r="S21" s="234">
        <f t="shared" si="3"/>
        <v>0</v>
      </c>
      <c r="T21" s="234">
        <f t="shared" si="4"/>
        <v>0</v>
      </c>
      <c r="U21" s="234">
        <f t="shared" si="4"/>
        <v>0</v>
      </c>
      <c r="V21" s="234">
        <f t="shared" si="4"/>
        <v>0</v>
      </c>
      <c r="W21" s="234">
        <f t="shared" si="5"/>
        <v>0</v>
      </c>
      <c r="X21" s="234">
        <f t="shared" si="5"/>
        <v>0</v>
      </c>
      <c r="Y21" s="234">
        <f t="shared" si="5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Dienstag</v>
      </c>
      <c r="B22" s="265">
        <f t="shared" ref="B22:B50" si="9">($A$19+ROW(B3)-1)*(MONTH(B21+1)=MONTH($A$19))</f>
        <v>46602</v>
      </c>
      <c r="C22" s="283"/>
      <c r="D22" s="279"/>
      <c r="E22" s="280">
        <f t="shared" si="1"/>
        <v>0</v>
      </c>
      <c r="F22" s="287"/>
      <c r="G22" s="287"/>
      <c r="H22" s="287"/>
      <c r="I22" s="281">
        <f t="shared" si="2"/>
        <v>0</v>
      </c>
      <c r="J22" s="281">
        <f t="shared" si="6"/>
        <v>0</v>
      </c>
      <c r="K22" s="282">
        <f t="shared" si="7"/>
        <v>0</v>
      </c>
      <c r="L22" s="316"/>
      <c r="M22" s="317"/>
      <c r="N22" s="317"/>
      <c r="O22" s="317"/>
      <c r="P22" s="318"/>
      <c r="Q22" s="117" t="b">
        <f t="shared" si="8"/>
        <v>0</v>
      </c>
      <c r="R22" s="117"/>
      <c r="S22" s="234">
        <f t="shared" si="3"/>
        <v>0</v>
      </c>
      <c r="T22" s="234">
        <f t="shared" si="4"/>
        <v>0</v>
      </c>
      <c r="U22" s="234">
        <f t="shared" si="4"/>
        <v>0</v>
      </c>
      <c r="V22" s="234">
        <f t="shared" si="4"/>
        <v>0</v>
      </c>
      <c r="W22" s="234">
        <f t="shared" si="5"/>
        <v>0</v>
      </c>
      <c r="X22" s="234">
        <f t="shared" si="5"/>
        <v>0</v>
      </c>
      <c r="Y22" s="234">
        <f t="shared" si="5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Mittwoch</v>
      </c>
      <c r="B23" s="265">
        <f t="shared" si="9"/>
        <v>46603</v>
      </c>
      <c r="C23" s="283"/>
      <c r="D23" s="279"/>
      <c r="E23" s="280">
        <f t="shared" si="1"/>
        <v>0</v>
      </c>
      <c r="F23" s="287"/>
      <c r="G23" s="287"/>
      <c r="H23" s="287"/>
      <c r="I23" s="281">
        <f t="shared" si="2"/>
        <v>0</v>
      </c>
      <c r="J23" s="281">
        <f t="shared" si="6"/>
        <v>0</v>
      </c>
      <c r="K23" s="282">
        <f t="shared" si="7"/>
        <v>0</v>
      </c>
      <c r="L23" s="316"/>
      <c r="M23" s="317"/>
      <c r="N23" s="317"/>
      <c r="O23" s="317"/>
      <c r="P23" s="318"/>
      <c r="Q23" s="117" t="b">
        <f t="shared" si="8"/>
        <v>0</v>
      </c>
      <c r="R23" s="117"/>
      <c r="S23" s="234">
        <f t="shared" si="3"/>
        <v>0</v>
      </c>
      <c r="T23" s="234">
        <f t="shared" si="4"/>
        <v>0</v>
      </c>
      <c r="U23" s="234">
        <f t="shared" si="4"/>
        <v>0</v>
      </c>
      <c r="V23" s="234">
        <f t="shared" si="4"/>
        <v>0</v>
      </c>
      <c r="W23" s="234">
        <f t="shared" si="5"/>
        <v>0</v>
      </c>
      <c r="X23" s="234">
        <f t="shared" si="5"/>
        <v>0</v>
      </c>
      <c r="Y23" s="234">
        <f t="shared" si="5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Donnerstag</v>
      </c>
      <c r="B24" s="265">
        <f t="shared" si="9"/>
        <v>46604</v>
      </c>
      <c r="C24" s="283"/>
      <c r="D24" s="279"/>
      <c r="E24" s="280">
        <f t="shared" si="1"/>
        <v>0</v>
      </c>
      <c r="F24" s="287"/>
      <c r="G24" s="287"/>
      <c r="H24" s="287"/>
      <c r="I24" s="281">
        <f t="shared" si="2"/>
        <v>0</v>
      </c>
      <c r="J24" s="281">
        <f t="shared" si="6"/>
        <v>0</v>
      </c>
      <c r="K24" s="282">
        <f t="shared" si="7"/>
        <v>0</v>
      </c>
      <c r="L24" s="316"/>
      <c r="M24" s="317"/>
      <c r="N24" s="317"/>
      <c r="O24" s="317"/>
      <c r="P24" s="318"/>
      <c r="Q24" s="117" t="b">
        <f t="shared" si="8"/>
        <v>0</v>
      </c>
      <c r="R24" s="117"/>
      <c r="S24" s="234">
        <f t="shared" si="3"/>
        <v>0</v>
      </c>
      <c r="T24" s="234">
        <f t="shared" si="4"/>
        <v>0</v>
      </c>
      <c r="U24" s="234">
        <f t="shared" si="4"/>
        <v>0</v>
      </c>
      <c r="V24" s="234">
        <f t="shared" si="4"/>
        <v>0</v>
      </c>
      <c r="W24" s="234">
        <f t="shared" si="5"/>
        <v>0</v>
      </c>
      <c r="X24" s="234">
        <f t="shared" si="5"/>
        <v>0</v>
      </c>
      <c r="Y24" s="234">
        <f t="shared" si="5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Freitag</v>
      </c>
      <c r="B25" s="265">
        <f t="shared" si="9"/>
        <v>46605</v>
      </c>
      <c r="C25" s="283"/>
      <c r="D25" s="279"/>
      <c r="E25" s="280">
        <f t="shared" si="1"/>
        <v>0</v>
      </c>
      <c r="F25" s="287"/>
      <c r="G25" s="287"/>
      <c r="H25" s="287"/>
      <c r="I25" s="281">
        <f t="shared" si="2"/>
        <v>0</v>
      </c>
      <c r="J25" s="281">
        <f t="shared" si="6"/>
        <v>0</v>
      </c>
      <c r="K25" s="282">
        <f t="shared" si="7"/>
        <v>0</v>
      </c>
      <c r="L25" s="316"/>
      <c r="M25" s="317"/>
      <c r="N25" s="317"/>
      <c r="O25" s="317"/>
      <c r="P25" s="318"/>
      <c r="Q25" s="117" t="b">
        <f t="shared" si="8"/>
        <v>0</v>
      </c>
      <c r="R25" s="117"/>
      <c r="S25" s="234">
        <f t="shared" si="3"/>
        <v>0</v>
      </c>
      <c r="T25" s="234">
        <f t="shared" si="4"/>
        <v>0</v>
      </c>
      <c r="U25" s="234">
        <f t="shared" si="4"/>
        <v>0</v>
      </c>
      <c r="V25" s="234">
        <f t="shared" si="4"/>
        <v>0</v>
      </c>
      <c r="W25" s="234">
        <f t="shared" si="5"/>
        <v>0</v>
      </c>
      <c r="X25" s="234">
        <f t="shared" si="5"/>
        <v>0</v>
      </c>
      <c r="Y25" s="234">
        <f t="shared" si="5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Samstag</v>
      </c>
      <c r="B26" s="265">
        <f t="shared" si="9"/>
        <v>46606</v>
      </c>
      <c r="C26" s="283"/>
      <c r="D26" s="279"/>
      <c r="E26" s="280" t="str">
        <f t="shared" si="1"/>
        <v/>
      </c>
      <c r="F26" s="287"/>
      <c r="G26" s="287"/>
      <c r="H26" s="287"/>
      <c r="I26" s="281">
        <f t="shared" si="2"/>
        <v>0</v>
      </c>
      <c r="J26" s="281">
        <f t="shared" si="6"/>
        <v>0</v>
      </c>
      <c r="K26" s="282">
        <f t="shared" si="7"/>
        <v>0</v>
      </c>
      <c r="L26" s="316"/>
      <c r="M26" s="317"/>
      <c r="N26" s="317"/>
      <c r="O26" s="317"/>
      <c r="P26" s="318"/>
      <c r="Q26" s="117" t="b">
        <f t="shared" si="8"/>
        <v>0</v>
      </c>
      <c r="R26" s="117"/>
      <c r="S26" s="234">
        <f t="shared" si="3"/>
        <v>0</v>
      </c>
      <c r="T26" s="234">
        <f t="shared" si="4"/>
        <v>0</v>
      </c>
      <c r="U26" s="234">
        <f t="shared" si="4"/>
        <v>0</v>
      </c>
      <c r="V26" s="234">
        <f t="shared" si="4"/>
        <v>0</v>
      </c>
      <c r="W26" s="234">
        <f t="shared" si="5"/>
        <v>0</v>
      </c>
      <c r="X26" s="234">
        <f t="shared" si="5"/>
        <v>0</v>
      </c>
      <c r="Y26" s="234">
        <f t="shared" si="5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Sonntag</v>
      </c>
      <c r="B27" s="265">
        <f t="shared" si="9"/>
        <v>46607</v>
      </c>
      <c r="C27" s="283"/>
      <c r="D27" s="279"/>
      <c r="E27" s="280" t="str">
        <f t="shared" si="1"/>
        <v/>
      </c>
      <c r="F27" s="287"/>
      <c r="G27" s="287"/>
      <c r="H27" s="287"/>
      <c r="I27" s="281">
        <f t="shared" si="2"/>
        <v>0</v>
      </c>
      <c r="J27" s="281">
        <f t="shared" si="6"/>
        <v>0</v>
      </c>
      <c r="K27" s="282">
        <f t="shared" si="7"/>
        <v>0</v>
      </c>
      <c r="L27" s="316"/>
      <c r="M27" s="317"/>
      <c r="N27" s="317"/>
      <c r="O27" s="317"/>
      <c r="P27" s="318"/>
      <c r="Q27" s="117" t="b">
        <f t="shared" si="8"/>
        <v>0</v>
      </c>
      <c r="R27" s="117"/>
      <c r="S27" s="234">
        <f t="shared" si="3"/>
        <v>0</v>
      </c>
      <c r="T27" s="234">
        <f t="shared" si="4"/>
        <v>0</v>
      </c>
      <c r="U27" s="234">
        <f t="shared" si="4"/>
        <v>0</v>
      </c>
      <c r="V27" s="234">
        <f t="shared" si="4"/>
        <v>0</v>
      </c>
      <c r="W27" s="234">
        <f t="shared" si="5"/>
        <v>0</v>
      </c>
      <c r="X27" s="234">
        <f t="shared" si="5"/>
        <v>0</v>
      </c>
      <c r="Y27" s="234">
        <f t="shared" si="5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Montag</v>
      </c>
      <c r="B28" s="265">
        <f t="shared" si="9"/>
        <v>46608</v>
      </c>
      <c r="C28" s="283"/>
      <c r="D28" s="279"/>
      <c r="E28" s="280">
        <f t="shared" si="1"/>
        <v>0</v>
      </c>
      <c r="F28" s="287"/>
      <c r="G28" s="287"/>
      <c r="H28" s="287"/>
      <c r="I28" s="281">
        <f t="shared" si="2"/>
        <v>0</v>
      </c>
      <c r="J28" s="281">
        <f t="shared" si="6"/>
        <v>0</v>
      </c>
      <c r="K28" s="282">
        <f t="shared" si="7"/>
        <v>0</v>
      </c>
      <c r="L28" s="316"/>
      <c r="M28" s="317"/>
      <c r="N28" s="317"/>
      <c r="O28" s="317"/>
      <c r="P28" s="318"/>
      <c r="Q28" s="117" t="b">
        <f t="shared" si="8"/>
        <v>0</v>
      </c>
      <c r="R28" s="117"/>
      <c r="S28" s="234">
        <f t="shared" si="3"/>
        <v>0</v>
      </c>
      <c r="T28" s="234">
        <f t="shared" si="4"/>
        <v>0</v>
      </c>
      <c r="U28" s="234">
        <f t="shared" si="4"/>
        <v>0</v>
      </c>
      <c r="V28" s="234">
        <f t="shared" si="4"/>
        <v>0</v>
      </c>
      <c r="W28" s="234">
        <f t="shared" si="5"/>
        <v>0</v>
      </c>
      <c r="X28" s="234">
        <f t="shared" si="5"/>
        <v>0</v>
      </c>
      <c r="Y28" s="234">
        <f t="shared" si="5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Dienstag</v>
      </c>
      <c r="B29" s="265">
        <f t="shared" si="9"/>
        <v>46609</v>
      </c>
      <c r="C29" s="283"/>
      <c r="D29" s="279"/>
      <c r="E29" s="280">
        <f t="shared" si="1"/>
        <v>0</v>
      </c>
      <c r="F29" s="287"/>
      <c r="G29" s="287"/>
      <c r="H29" s="287"/>
      <c r="I29" s="281">
        <f t="shared" si="2"/>
        <v>0</v>
      </c>
      <c r="J29" s="281">
        <f t="shared" si="6"/>
        <v>0</v>
      </c>
      <c r="K29" s="282">
        <f t="shared" si="7"/>
        <v>0</v>
      </c>
      <c r="L29" s="316"/>
      <c r="M29" s="317"/>
      <c r="N29" s="317"/>
      <c r="O29" s="317"/>
      <c r="P29" s="318"/>
      <c r="Q29" s="117" t="b">
        <f t="shared" si="8"/>
        <v>0</v>
      </c>
      <c r="R29" s="117"/>
      <c r="S29" s="234">
        <f t="shared" si="3"/>
        <v>0</v>
      </c>
      <c r="T29" s="234">
        <f t="shared" si="4"/>
        <v>0</v>
      </c>
      <c r="U29" s="234">
        <f t="shared" si="4"/>
        <v>0</v>
      </c>
      <c r="V29" s="234">
        <f t="shared" si="4"/>
        <v>0</v>
      </c>
      <c r="W29" s="234">
        <f t="shared" si="5"/>
        <v>0</v>
      </c>
      <c r="X29" s="234">
        <f t="shared" si="5"/>
        <v>0</v>
      </c>
      <c r="Y29" s="234">
        <f t="shared" si="5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Mittwoch</v>
      </c>
      <c r="B30" s="265">
        <f t="shared" si="9"/>
        <v>46610</v>
      </c>
      <c r="C30" s="283"/>
      <c r="D30" s="279"/>
      <c r="E30" s="280">
        <f t="shared" si="1"/>
        <v>0</v>
      </c>
      <c r="F30" s="287"/>
      <c r="G30" s="287"/>
      <c r="H30" s="287"/>
      <c r="I30" s="281">
        <f t="shared" si="2"/>
        <v>0</v>
      </c>
      <c r="J30" s="281">
        <f t="shared" si="6"/>
        <v>0</v>
      </c>
      <c r="K30" s="282">
        <f t="shared" si="7"/>
        <v>0</v>
      </c>
      <c r="L30" s="316"/>
      <c r="M30" s="317"/>
      <c r="N30" s="317"/>
      <c r="O30" s="317"/>
      <c r="P30" s="318"/>
      <c r="Q30" s="117" t="b">
        <f t="shared" si="8"/>
        <v>0</v>
      </c>
      <c r="R30" s="117"/>
      <c r="S30" s="234">
        <f t="shared" si="3"/>
        <v>0</v>
      </c>
      <c r="T30" s="234">
        <f t="shared" si="4"/>
        <v>0</v>
      </c>
      <c r="U30" s="234">
        <f t="shared" si="4"/>
        <v>0</v>
      </c>
      <c r="V30" s="234">
        <f t="shared" si="4"/>
        <v>0</v>
      </c>
      <c r="W30" s="234">
        <f t="shared" si="5"/>
        <v>0</v>
      </c>
      <c r="X30" s="234">
        <f t="shared" si="5"/>
        <v>0</v>
      </c>
      <c r="Y30" s="234">
        <f t="shared" si="5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Donnerstag</v>
      </c>
      <c r="B31" s="265">
        <f t="shared" si="9"/>
        <v>46611</v>
      </c>
      <c r="C31" s="283"/>
      <c r="D31" s="279"/>
      <c r="E31" s="280">
        <f t="shared" si="1"/>
        <v>0</v>
      </c>
      <c r="F31" s="287"/>
      <c r="G31" s="287"/>
      <c r="H31" s="287"/>
      <c r="I31" s="281">
        <f t="shared" si="2"/>
        <v>0</v>
      </c>
      <c r="J31" s="281">
        <f t="shared" si="6"/>
        <v>0</v>
      </c>
      <c r="K31" s="282">
        <f t="shared" si="7"/>
        <v>0</v>
      </c>
      <c r="L31" s="316"/>
      <c r="M31" s="317"/>
      <c r="N31" s="317"/>
      <c r="O31" s="317"/>
      <c r="P31" s="318"/>
      <c r="Q31" s="117" t="b">
        <f t="shared" si="8"/>
        <v>0</v>
      </c>
      <c r="R31" s="117"/>
      <c r="S31" s="234">
        <f t="shared" si="3"/>
        <v>0</v>
      </c>
      <c r="T31" s="234">
        <f t="shared" si="4"/>
        <v>0</v>
      </c>
      <c r="U31" s="234">
        <f t="shared" si="4"/>
        <v>0</v>
      </c>
      <c r="V31" s="234">
        <f t="shared" si="4"/>
        <v>0</v>
      </c>
      <c r="W31" s="234">
        <f t="shared" si="5"/>
        <v>0</v>
      </c>
      <c r="X31" s="234">
        <f t="shared" si="5"/>
        <v>0</v>
      </c>
      <c r="Y31" s="234">
        <f t="shared" si="5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Freitag</v>
      </c>
      <c r="B32" s="265">
        <f t="shared" si="9"/>
        <v>46612</v>
      </c>
      <c r="C32" s="283"/>
      <c r="D32" s="279"/>
      <c r="E32" s="280">
        <f t="shared" si="1"/>
        <v>0</v>
      </c>
      <c r="F32" s="287"/>
      <c r="G32" s="287"/>
      <c r="H32" s="287"/>
      <c r="I32" s="281">
        <f t="shared" si="2"/>
        <v>0</v>
      </c>
      <c r="J32" s="281">
        <f t="shared" si="6"/>
        <v>0</v>
      </c>
      <c r="K32" s="282">
        <f t="shared" si="7"/>
        <v>0</v>
      </c>
      <c r="L32" s="316"/>
      <c r="M32" s="317"/>
      <c r="N32" s="317"/>
      <c r="O32" s="317"/>
      <c r="P32" s="318"/>
      <c r="Q32" s="117" t="b">
        <f t="shared" si="8"/>
        <v>0</v>
      </c>
      <c r="R32" s="117"/>
      <c r="S32" s="234">
        <f t="shared" si="3"/>
        <v>0</v>
      </c>
      <c r="T32" s="234">
        <f t="shared" si="4"/>
        <v>0</v>
      </c>
      <c r="U32" s="234">
        <f t="shared" si="4"/>
        <v>0</v>
      </c>
      <c r="V32" s="234">
        <f t="shared" si="4"/>
        <v>0</v>
      </c>
      <c r="W32" s="234">
        <f t="shared" si="5"/>
        <v>0</v>
      </c>
      <c r="X32" s="234">
        <f t="shared" si="5"/>
        <v>0</v>
      </c>
      <c r="Y32" s="234">
        <f t="shared" si="5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Samstag</v>
      </c>
      <c r="B33" s="265">
        <f t="shared" si="9"/>
        <v>46613</v>
      </c>
      <c r="C33" s="283"/>
      <c r="D33" s="279"/>
      <c r="E33" s="280" t="str">
        <f t="shared" si="1"/>
        <v/>
      </c>
      <c r="F33" s="287"/>
      <c r="G33" s="287"/>
      <c r="H33" s="287"/>
      <c r="I33" s="281">
        <f t="shared" si="2"/>
        <v>0</v>
      </c>
      <c r="J33" s="281">
        <f t="shared" si="6"/>
        <v>0</v>
      </c>
      <c r="K33" s="282">
        <f t="shared" si="7"/>
        <v>0</v>
      </c>
      <c r="L33" s="316"/>
      <c r="M33" s="317"/>
      <c r="N33" s="317"/>
      <c r="O33" s="317"/>
      <c r="P33" s="318"/>
      <c r="Q33" s="117" t="b">
        <f t="shared" si="8"/>
        <v>0</v>
      </c>
      <c r="R33" s="117"/>
      <c r="S33" s="234">
        <f t="shared" si="3"/>
        <v>0</v>
      </c>
      <c r="T33" s="234">
        <f t="shared" si="4"/>
        <v>0</v>
      </c>
      <c r="U33" s="234">
        <f t="shared" si="4"/>
        <v>0</v>
      </c>
      <c r="V33" s="234">
        <f t="shared" si="4"/>
        <v>0</v>
      </c>
      <c r="W33" s="234">
        <f t="shared" si="5"/>
        <v>0</v>
      </c>
      <c r="X33" s="234">
        <f t="shared" si="5"/>
        <v>0</v>
      </c>
      <c r="Y33" s="234">
        <f t="shared" si="5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Sonntag</v>
      </c>
      <c r="B34" s="265">
        <f t="shared" si="9"/>
        <v>46614</v>
      </c>
      <c r="C34" s="283"/>
      <c r="D34" s="279"/>
      <c r="E34" s="280" t="str">
        <f t="shared" si="1"/>
        <v/>
      </c>
      <c r="F34" s="287"/>
      <c r="G34" s="287"/>
      <c r="H34" s="287"/>
      <c r="I34" s="281">
        <f t="shared" si="2"/>
        <v>0</v>
      </c>
      <c r="J34" s="281">
        <f t="shared" si="6"/>
        <v>0</v>
      </c>
      <c r="K34" s="282">
        <f t="shared" si="7"/>
        <v>0</v>
      </c>
      <c r="L34" s="316"/>
      <c r="M34" s="317"/>
      <c r="N34" s="317"/>
      <c r="O34" s="317"/>
      <c r="P34" s="318"/>
      <c r="Q34" s="117" t="b">
        <f t="shared" si="8"/>
        <v>0</v>
      </c>
      <c r="R34" s="117"/>
      <c r="S34" s="234">
        <f t="shared" si="3"/>
        <v>0</v>
      </c>
      <c r="T34" s="234">
        <f t="shared" si="4"/>
        <v>0</v>
      </c>
      <c r="U34" s="234">
        <f t="shared" si="4"/>
        <v>0</v>
      </c>
      <c r="V34" s="234">
        <f t="shared" si="4"/>
        <v>0</v>
      </c>
      <c r="W34" s="234">
        <f t="shared" si="5"/>
        <v>0</v>
      </c>
      <c r="X34" s="234">
        <f t="shared" si="5"/>
        <v>0</v>
      </c>
      <c r="Y34" s="234">
        <f t="shared" si="5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Montag</v>
      </c>
      <c r="B35" s="265">
        <f t="shared" si="9"/>
        <v>46615</v>
      </c>
      <c r="C35" s="283"/>
      <c r="D35" s="279"/>
      <c r="E35" s="280">
        <f t="shared" si="1"/>
        <v>0</v>
      </c>
      <c r="F35" s="287"/>
      <c r="G35" s="287"/>
      <c r="H35" s="287"/>
      <c r="I35" s="281">
        <f t="shared" si="2"/>
        <v>0</v>
      </c>
      <c r="J35" s="281">
        <f t="shared" si="6"/>
        <v>0</v>
      </c>
      <c r="K35" s="282">
        <f t="shared" si="7"/>
        <v>0</v>
      </c>
      <c r="L35" s="316"/>
      <c r="M35" s="317"/>
      <c r="N35" s="317"/>
      <c r="O35" s="317"/>
      <c r="P35" s="318"/>
      <c r="Q35" s="117" t="b">
        <f t="shared" si="8"/>
        <v>0</v>
      </c>
      <c r="R35" s="117"/>
      <c r="S35" s="234">
        <f t="shared" si="3"/>
        <v>0</v>
      </c>
      <c r="T35" s="234">
        <f t="shared" si="4"/>
        <v>0</v>
      </c>
      <c r="U35" s="234">
        <f t="shared" si="4"/>
        <v>0</v>
      </c>
      <c r="V35" s="234">
        <f t="shared" si="4"/>
        <v>0</v>
      </c>
      <c r="W35" s="234">
        <f t="shared" si="5"/>
        <v>0</v>
      </c>
      <c r="X35" s="234">
        <f t="shared" si="5"/>
        <v>0</v>
      </c>
      <c r="Y35" s="234">
        <f t="shared" si="5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Dienstag</v>
      </c>
      <c r="B36" s="265">
        <f t="shared" si="9"/>
        <v>46616</v>
      </c>
      <c r="C36" s="283"/>
      <c r="D36" s="279"/>
      <c r="E36" s="280">
        <f t="shared" si="1"/>
        <v>0</v>
      </c>
      <c r="F36" s="287"/>
      <c r="G36" s="287"/>
      <c r="H36" s="287"/>
      <c r="I36" s="281">
        <f t="shared" si="2"/>
        <v>0</v>
      </c>
      <c r="J36" s="281">
        <f t="shared" si="6"/>
        <v>0</v>
      </c>
      <c r="K36" s="282">
        <f t="shared" si="7"/>
        <v>0</v>
      </c>
      <c r="L36" s="316"/>
      <c r="M36" s="317"/>
      <c r="N36" s="317"/>
      <c r="O36" s="317"/>
      <c r="P36" s="318"/>
      <c r="Q36" s="117" t="b">
        <f t="shared" si="8"/>
        <v>0</v>
      </c>
      <c r="R36" s="117"/>
      <c r="S36" s="234">
        <f t="shared" si="3"/>
        <v>0</v>
      </c>
      <c r="T36" s="234">
        <f t="shared" si="4"/>
        <v>0</v>
      </c>
      <c r="U36" s="234">
        <f t="shared" si="4"/>
        <v>0</v>
      </c>
      <c r="V36" s="234">
        <f t="shared" si="4"/>
        <v>0</v>
      </c>
      <c r="W36" s="234">
        <f t="shared" si="5"/>
        <v>0</v>
      </c>
      <c r="X36" s="234">
        <f t="shared" si="5"/>
        <v>0</v>
      </c>
      <c r="Y36" s="234">
        <f t="shared" si="5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Mittwoch</v>
      </c>
      <c r="B37" s="265">
        <f t="shared" si="9"/>
        <v>46617</v>
      </c>
      <c r="C37" s="283"/>
      <c r="D37" s="279"/>
      <c r="E37" s="280">
        <f t="shared" si="1"/>
        <v>0</v>
      </c>
      <c r="F37" s="287"/>
      <c r="G37" s="287"/>
      <c r="H37" s="287"/>
      <c r="I37" s="281">
        <f t="shared" si="2"/>
        <v>0</v>
      </c>
      <c r="J37" s="281">
        <f t="shared" si="6"/>
        <v>0</v>
      </c>
      <c r="K37" s="282">
        <f t="shared" si="7"/>
        <v>0</v>
      </c>
      <c r="L37" s="316"/>
      <c r="M37" s="317"/>
      <c r="N37" s="317"/>
      <c r="O37" s="317"/>
      <c r="P37" s="318"/>
      <c r="Q37" s="117" t="b">
        <f t="shared" si="8"/>
        <v>0</v>
      </c>
      <c r="R37" s="117"/>
      <c r="S37" s="234">
        <f t="shared" si="3"/>
        <v>0</v>
      </c>
      <c r="T37" s="234">
        <f t="shared" si="4"/>
        <v>0</v>
      </c>
      <c r="U37" s="234">
        <f t="shared" si="4"/>
        <v>0</v>
      </c>
      <c r="V37" s="234">
        <f t="shared" si="4"/>
        <v>0</v>
      </c>
      <c r="W37" s="234">
        <f t="shared" si="5"/>
        <v>0</v>
      </c>
      <c r="X37" s="234">
        <f t="shared" si="5"/>
        <v>0</v>
      </c>
      <c r="Y37" s="234">
        <f t="shared" si="5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Donnerstag</v>
      </c>
      <c r="B38" s="265">
        <f t="shared" si="9"/>
        <v>46618</v>
      </c>
      <c r="C38" s="283"/>
      <c r="D38" s="279"/>
      <c r="E38" s="280">
        <f t="shared" si="1"/>
        <v>0</v>
      </c>
      <c r="F38" s="287"/>
      <c r="G38" s="287"/>
      <c r="H38" s="287"/>
      <c r="I38" s="281">
        <f t="shared" si="2"/>
        <v>0</v>
      </c>
      <c r="J38" s="281">
        <f t="shared" si="6"/>
        <v>0</v>
      </c>
      <c r="K38" s="282">
        <f t="shared" si="7"/>
        <v>0</v>
      </c>
      <c r="L38" s="316"/>
      <c r="M38" s="317"/>
      <c r="N38" s="317"/>
      <c r="O38" s="317"/>
      <c r="P38" s="318"/>
      <c r="Q38" s="117" t="b">
        <f t="shared" si="8"/>
        <v>0</v>
      </c>
      <c r="R38" s="117"/>
      <c r="S38" s="234">
        <f t="shared" si="3"/>
        <v>0</v>
      </c>
      <c r="T38" s="234">
        <f t="shared" si="4"/>
        <v>0</v>
      </c>
      <c r="U38" s="234">
        <f t="shared" si="4"/>
        <v>0</v>
      </c>
      <c r="V38" s="234">
        <f t="shared" si="4"/>
        <v>0</v>
      </c>
      <c r="W38" s="234">
        <f t="shared" si="5"/>
        <v>0</v>
      </c>
      <c r="X38" s="234">
        <f t="shared" si="5"/>
        <v>0</v>
      </c>
      <c r="Y38" s="234">
        <f t="shared" si="5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Freitag</v>
      </c>
      <c r="B39" s="265">
        <f t="shared" si="9"/>
        <v>46619</v>
      </c>
      <c r="C39" s="283"/>
      <c r="D39" s="279"/>
      <c r="E39" s="280">
        <f t="shared" si="1"/>
        <v>0</v>
      </c>
      <c r="F39" s="287"/>
      <c r="G39" s="287"/>
      <c r="H39" s="287"/>
      <c r="I39" s="281">
        <f t="shared" si="2"/>
        <v>0</v>
      </c>
      <c r="J39" s="281">
        <f t="shared" si="6"/>
        <v>0</v>
      </c>
      <c r="K39" s="282">
        <f t="shared" si="7"/>
        <v>0</v>
      </c>
      <c r="L39" s="316"/>
      <c r="M39" s="317"/>
      <c r="N39" s="317"/>
      <c r="O39" s="317"/>
      <c r="P39" s="318"/>
      <c r="Q39" s="117" t="b">
        <f t="shared" si="8"/>
        <v>0</v>
      </c>
      <c r="R39" s="117"/>
      <c r="S39" s="234">
        <f t="shared" si="3"/>
        <v>0</v>
      </c>
      <c r="T39" s="234">
        <f t="shared" si="4"/>
        <v>0</v>
      </c>
      <c r="U39" s="234">
        <f t="shared" si="4"/>
        <v>0</v>
      </c>
      <c r="V39" s="234">
        <f t="shared" si="4"/>
        <v>0</v>
      </c>
      <c r="W39" s="234">
        <f t="shared" si="5"/>
        <v>0</v>
      </c>
      <c r="X39" s="234">
        <f t="shared" si="5"/>
        <v>0</v>
      </c>
      <c r="Y39" s="234">
        <f t="shared" si="5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Samstag</v>
      </c>
      <c r="B40" s="265">
        <f t="shared" si="9"/>
        <v>46620</v>
      </c>
      <c r="C40" s="283"/>
      <c r="D40" s="279"/>
      <c r="E40" s="280" t="str">
        <f t="shared" si="1"/>
        <v/>
      </c>
      <c r="F40" s="287"/>
      <c r="G40" s="287"/>
      <c r="H40" s="287"/>
      <c r="I40" s="281">
        <f t="shared" si="2"/>
        <v>0</v>
      </c>
      <c r="J40" s="281">
        <f t="shared" si="6"/>
        <v>0</v>
      </c>
      <c r="K40" s="282">
        <f t="shared" si="7"/>
        <v>0</v>
      </c>
      <c r="L40" s="316"/>
      <c r="M40" s="317"/>
      <c r="N40" s="317"/>
      <c r="O40" s="317"/>
      <c r="P40" s="318"/>
      <c r="Q40" s="117" t="b">
        <f t="shared" si="8"/>
        <v>0</v>
      </c>
      <c r="R40" s="117"/>
      <c r="S40" s="234">
        <f t="shared" si="3"/>
        <v>0</v>
      </c>
      <c r="T40" s="234">
        <f t="shared" si="4"/>
        <v>0</v>
      </c>
      <c r="U40" s="234">
        <f t="shared" si="4"/>
        <v>0</v>
      </c>
      <c r="V40" s="234">
        <f t="shared" si="4"/>
        <v>0</v>
      </c>
      <c r="W40" s="234">
        <f t="shared" si="5"/>
        <v>0</v>
      </c>
      <c r="X40" s="234">
        <f t="shared" si="5"/>
        <v>0</v>
      </c>
      <c r="Y40" s="234">
        <f t="shared" si="5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Sonntag</v>
      </c>
      <c r="B41" s="265">
        <f t="shared" si="9"/>
        <v>46621</v>
      </c>
      <c r="C41" s="283"/>
      <c r="D41" s="279"/>
      <c r="E41" s="280" t="str">
        <f t="shared" si="1"/>
        <v/>
      </c>
      <c r="F41" s="287"/>
      <c r="G41" s="287"/>
      <c r="H41" s="287"/>
      <c r="I41" s="281">
        <f t="shared" si="2"/>
        <v>0</v>
      </c>
      <c r="J41" s="281">
        <f t="shared" si="6"/>
        <v>0</v>
      </c>
      <c r="K41" s="282">
        <f t="shared" si="7"/>
        <v>0</v>
      </c>
      <c r="L41" s="316"/>
      <c r="M41" s="317"/>
      <c r="N41" s="317"/>
      <c r="O41" s="317"/>
      <c r="P41" s="318"/>
      <c r="Q41" s="117" t="b">
        <f t="shared" si="8"/>
        <v>0</v>
      </c>
      <c r="R41" s="117"/>
      <c r="S41" s="234">
        <f t="shared" si="3"/>
        <v>0</v>
      </c>
      <c r="T41" s="234">
        <f t="shared" si="4"/>
        <v>0</v>
      </c>
      <c r="U41" s="234">
        <f t="shared" si="4"/>
        <v>0</v>
      </c>
      <c r="V41" s="234">
        <f t="shared" si="4"/>
        <v>0</v>
      </c>
      <c r="W41" s="234">
        <f t="shared" si="5"/>
        <v>0</v>
      </c>
      <c r="X41" s="234">
        <f t="shared" si="5"/>
        <v>0</v>
      </c>
      <c r="Y41" s="234">
        <f t="shared" si="5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Montag</v>
      </c>
      <c r="B42" s="265">
        <f t="shared" si="9"/>
        <v>46622</v>
      </c>
      <c r="C42" s="283"/>
      <c r="D42" s="279"/>
      <c r="E42" s="280">
        <f t="shared" si="1"/>
        <v>0</v>
      </c>
      <c r="F42" s="287"/>
      <c r="G42" s="287"/>
      <c r="H42" s="287"/>
      <c r="I42" s="281">
        <f t="shared" si="2"/>
        <v>0</v>
      </c>
      <c r="J42" s="281">
        <f t="shared" si="6"/>
        <v>0</v>
      </c>
      <c r="K42" s="282">
        <f t="shared" si="7"/>
        <v>0</v>
      </c>
      <c r="L42" s="316"/>
      <c r="M42" s="317"/>
      <c r="N42" s="317"/>
      <c r="O42" s="317"/>
      <c r="P42" s="318"/>
      <c r="Q42" s="117" t="b">
        <f t="shared" si="8"/>
        <v>0</v>
      </c>
      <c r="R42" s="117"/>
      <c r="S42" s="234">
        <f t="shared" si="3"/>
        <v>0</v>
      </c>
      <c r="T42" s="234">
        <f t="shared" si="4"/>
        <v>0</v>
      </c>
      <c r="U42" s="234">
        <f t="shared" si="4"/>
        <v>0</v>
      </c>
      <c r="V42" s="234">
        <f t="shared" si="4"/>
        <v>0</v>
      </c>
      <c r="W42" s="234">
        <f t="shared" si="5"/>
        <v>0</v>
      </c>
      <c r="X42" s="234">
        <f t="shared" si="5"/>
        <v>0</v>
      </c>
      <c r="Y42" s="234">
        <f t="shared" si="5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Dienstag</v>
      </c>
      <c r="B43" s="265">
        <f t="shared" si="9"/>
        <v>46623</v>
      </c>
      <c r="C43" s="283"/>
      <c r="D43" s="279"/>
      <c r="E43" s="280">
        <f t="shared" si="1"/>
        <v>0</v>
      </c>
      <c r="F43" s="287"/>
      <c r="G43" s="287"/>
      <c r="H43" s="287"/>
      <c r="I43" s="281">
        <f t="shared" si="2"/>
        <v>0</v>
      </c>
      <c r="J43" s="281">
        <f t="shared" si="6"/>
        <v>0</v>
      </c>
      <c r="K43" s="282">
        <f t="shared" si="7"/>
        <v>0</v>
      </c>
      <c r="L43" s="316"/>
      <c r="M43" s="317"/>
      <c r="N43" s="317"/>
      <c r="O43" s="317"/>
      <c r="P43" s="318"/>
      <c r="Q43" s="117" t="b">
        <f t="shared" si="8"/>
        <v>0</v>
      </c>
      <c r="R43" s="117"/>
      <c r="S43" s="234">
        <f t="shared" si="3"/>
        <v>0</v>
      </c>
      <c r="T43" s="234">
        <f t="shared" si="4"/>
        <v>0</v>
      </c>
      <c r="U43" s="234">
        <f t="shared" si="4"/>
        <v>0</v>
      </c>
      <c r="V43" s="234">
        <f t="shared" si="4"/>
        <v>0</v>
      </c>
      <c r="W43" s="234">
        <f t="shared" si="5"/>
        <v>0</v>
      </c>
      <c r="X43" s="234">
        <f t="shared" si="5"/>
        <v>0</v>
      </c>
      <c r="Y43" s="234">
        <f t="shared" si="5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Mittwoch</v>
      </c>
      <c r="B44" s="265">
        <f t="shared" si="9"/>
        <v>46624</v>
      </c>
      <c r="C44" s="283"/>
      <c r="D44" s="279"/>
      <c r="E44" s="280">
        <f t="shared" si="1"/>
        <v>0</v>
      </c>
      <c r="F44" s="287"/>
      <c r="G44" s="287"/>
      <c r="H44" s="287"/>
      <c r="I44" s="281">
        <f t="shared" si="2"/>
        <v>0</v>
      </c>
      <c r="J44" s="281">
        <f t="shared" si="6"/>
        <v>0</v>
      </c>
      <c r="K44" s="282">
        <f t="shared" si="7"/>
        <v>0</v>
      </c>
      <c r="L44" s="316"/>
      <c r="M44" s="317"/>
      <c r="N44" s="317"/>
      <c r="O44" s="317"/>
      <c r="P44" s="318"/>
      <c r="Q44" s="117" t="b">
        <f t="shared" si="8"/>
        <v>0</v>
      </c>
      <c r="R44" s="117"/>
      <c r="S44" s="234">
        <f t="shared" si="3"/>
        <v>0</v>
      </c>
      <c r="T44" s="234">
        <f t="shared" si="4"/>
        <v>0</v>
      </c>
      <c r="U44" s="234">
        <f t="shared" si="4"/>
        <v>0</v>
      </c>
      <c r="V44" s="234">
        <f t="shared" si="4"/>
        <v>0</v>
      </c>
      <c r="W44" s="234">
        <f t="shared" si="5"/>
        <v>0</v>
      </c>
      <c r="X44" s="234">
        <f t="shared" si="5"/>
        <v>0</v>
      </c>
      <c r="Y44" s="234">
        <f t="shared" si="5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Donnerstag</v>
      </c>
      <c r="B45" s="265">
        <f t="shared" si="9"/>
        <v>46625</v>
      </c>
      <c r="C45" s="283"/>
      <c r="D45" s="279"/>
      <c r="E45" s="280">
        <f t="shared" si="1"/>
        <v>0</v>
      </c>
      <c r="F45" s="287"/>
      <c r="G45" s="287"/>
      <c r="H45" s="287"/>
      <c r="I45" s="281">
        <f t="shared" si="2"/>
        <v>0</v>
      </c>
      <c r="J45" s="281">
        <f t="shared" si="6"/>
        <v>0</v>
      </c>
      <c r="K45" s="282">
        <f t="shared" si="7"/>
        <v>0</v>
      </c>
      <c r="L45" s="316"/>
      <c r="M45" s="317"/>
      <c r="N45" s="317"/>
      <c r="O45" s="317"/>
      <c r="P45" s="318"/>
      <c r="Q45" s="117" t="b">
        <f t="shared" si="8"/>
        <v>0</v>
      </c>
      <c r="R45" s="117"/>
      <c r="S45" s="234">
        <f t="shared" si="3"/>
        <v>0</v>
      </c>
      <c r="T45" s="234">
        <f t="shared" si="4"/>
        <v>0</v>
      </c>
      <c r="U45" s="234">
        <f t="shared" si="4"/>
        <v>0</v>
      </c>
      <c r="V45" s="234">
        <f t="shared" si="4"/>
        <v>0</v>
      </c>
      <c r="W45" s="234">
        <f t="shared" si="5"/>
        <v>0</v>
      </c>
      <c r="X45" s="234">
        <f t="shared" si="5"/>
        <v>0</v>
      </c>
      <c r="Y45" s="234">
        <f t="shared" si="5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Freitag</v>
      </c>
      <c r="B46" s="265">
        <f t="shared" si="9"/>
        <v>46626</v>
      </c>
      <c r="C46" s="283"/>
      <c r="D46" s="279"/>
      <c r="E46" s="280">
        <f t="shared" si="1"/>
        <v>0</v>
      </c>
      <c r="F46" s="287"/>
      <c r="G46" s="287"/>
      <c r="H46" s="287"/>
      <c r="I46" s="281">
        <f t="shared" si="2"/>
        <v>0</v>
      </c>
      <c r="J46" s="281">
        <f t="shared" si="6"/>
        <v>0</v>
      </c>
      <c r="K46" s="282">
        <f t="shared" si="7"/>
        <v>0</v>
      </c>
      <c r="L46" s="316"/>
      <c r="M46" s="317"/>
      <c r="N46" s="317"/>
      <c r="O46" s="317"/>
      <c r="P46" s="318"/>
      <c r="Q46" s="117" t="b">
        <f t="shared" si="8"/>
        <v>0</v>
      </c>
      <c r="R46" s="117"/>
      <c r="S46" s="234">
        <f t="shared" si="3"/>
        <v>0</v>
      </c>
      <c r="T46" s="234">
        <f t="shared" si="4"/>
        <v>0</v>
      </c>
      <c r="U46" s="234">
        <f t="shared" si="4"/>
        <v>0</v>
      </c>
      <c r="V46" s="234">
        <f t="shared" si="4"/>
        <v>0</v>
      </c>
      <c r="W46" s="234">
        <f t="shared" si="5"/>
        <v>0</v>
      </c>
      <c r="X46" s="234">
        <f t="shared" si="5"/>
        <v>0</v>
      </c>
      <c r="Y46" s="234">
        <f t="shared" si="5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Samstag</v>
      </c>
      <c r="B47" s="265">
        <f t="shared" si="9"/>
        <v>46627</v>
      </c>
      <c r="C47" s="283"/>
      <c r="D47" s="279"/>
      <c r="E47" s="280" t="str">
        <f t="shared" si="1"/>
        <v/>
      </c>
      <c r="F47" s="287"/>
      <c r="G47" s="287"/>
      <c r="H47" s="287"/>
      <c r="I47" s="281">
        <f t="shared" si="2"/>
        <v>0</v>
      </c>
      <c r="J47" s="281">
        <f t="shared" si="6"/>
        <v>0</v>
      </c>
      <c r="K47" s="282">
        <f t="shared" si="7"/>
        <v>0</v>
      </c>
      <c r="L47" s="316"/>
      <c r="M47" s="317"/>
      <c r="N47" s="317"/>
      <c r="O47" s="317"/>
      <c r="P47" s="318"/>
      <c r="Q47" s="117" t="b">
        <f t="shared" si="8"/>
        <v>0</v>
      </c>
      <c r="R47" s="117"/>
      <c r="S47" s="234">
        <f t="shared" si="3"/>
        <v>0</v>
      </c>
      <c r="T47" s="234">
        <f t="shared" si="4"/>
        <v>0</v>
      </c>
      <c r="U47" s="234">
        <f t="shared" si="4"/>
        <v>0</v>
      </c>
      <c r="V47" s="234">
        <f t="shared" si="4"/>
        <v>0</v>
      </c>
      <c r="W47" s="234">
        <f t="shared" si="5"/>
        <v>0</v>
      </c>
      <c r="X47" s="234">
        <f t="shared" si="5"/>
        <v>0</v>
      </c>
      <c r="Y47" s="234">
        <f t="shared" si="5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Sonntag</v>
      </c>
      <c r="B48" s="265">
        <f t="shared" si="9"/>
        <v>46628</v>
      </c>
      <c r="C48" s="283"/>
      <c r="D48" s="279"/>
      <c r="E48" s="280" t="str">
        <f t="shared" si="1"/>
        <v/>
      </c>
      <c r="F48" s="287"/>
      <c r="G48" s="287"/>
      <c r="H48" s="287"/>
      <c r="I48" s="281">
        <f t="shared" si="2"/>
        <v>0</v>
      </c>
      <c r="J48" s="281">
        <f t="shared" si="6"/>
        <v>0</v>
      </c>
      <c r="K48" s="282">
        <f t="shared" si="7"/>
        <v>0</v>
      </c>
      <c r="L48" s="316"/>
      <c r="M48" s="317"/>
      <c r="N48" s="317"/>
      <c r="O48" s="317"/>
      <c r="P48" s="318"/>
      <c r="Q48" s="117" t="b">
        <f t="shared" si="8"/>
        <v>0</v>
      </c>
      <c r="R48" s="117"/>
      <c r="S48" s="234">
        <f t="shared" si="3"/>
        <v>0</v>
      </c>
      <c r="T48" s="234">
        <f t="shared" si="4"/>
        <v>0</v>
      </c>
      <c r="U48" s="234">
        <f t="shared" si="4"/>
        <v>0</v>
      </c>
      <c r="V48" s="234">
        <f t="shared" si="4"/>
        <v>0</v>
      </c>
      <c r="W48" s="234">
        <f t="shared" si="5"/>
        <v>0</v>
      </c>
      <c r="X48" s="234">
        <f t="shared" si="5"/>
        <v>0</v>
      </c>
      <c r="Y48" s="234">
        <f t="shared" si="5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Montag</v>
      </c>
      <c r="B49" s="265">
        <f t="shared" si="9"/>
        <v>46629</v>
      </c>
      <c r="C49" s="283"/>
      <c r="D49" s="279"/>
      <c r="E49" s="280">
        <f t="shared" si="1"/>
        <v>0</v>
      </c>
      <c r="F49" s="287"/>
      <c r="G49" s="287"/>
      <c r="H49" s="287"/>
      <c r="I49" s="281">
        <f t="shared" si="2"/>
        <v>0</v>
      </c>
      <c r="J49" s="281">
        <f t="shared" si="6"/>
        <v>0</v>
      </c>
      <c r="K49" s="282">
        <f t="shared" si="7"/>
        <v>0</v>
      </c>
      <c r="L49" s="316"/>
      <c r="M49" s="317"/>
      <c r="N49" s="317"/>
      <c r="O49" s="317"/>
      <c r="P49" s="318"/>
      <c r="Q49" s="117" t="b">
        <f t="shared" si="8"/>
        <v>0</v>
      </c>
      <c r="R49" s="117"/>
      <c r="S49" s="234">
        <f t="shared" si="3"/>
        <v>0</v>
      </c>
      <c r="T49" s="234">
        <f t="shared" si="4"/>
        <v>0</v>
      </c>
      <c r="U49" s="234">
        <f t="shared" si="4"/>
        <v>0</v>
      </c>
      <c r="V49" s="234">
        <f t="shared" si="4"/>
        <v>0</v>
      </c>
      <c r="W49" s="234">
        <f t="shared" si="5"/>
        <v>0</v>
      </c>
      <c r="X49" s="234">
        <f t="shared" si="5"/>
        <v>0</v>
      </c>
      <c r="Y49" s="234">
        <f t="shared" si="5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Dienstag</v>
      </c>
      <c r="B50" s="265">
        <f t="shared" si="9"/>
        <v>46630</v>
      </c>
      <c r="C50" s="283"/>
      <c r="D50" s="279"/>
      <c r="E50" s="280">
        <f t="shared" si="1"/>
        <v>0</v>
      </c>
      <c r="F50" s="288"/>
      <c r="G50" s="287"/>
      <c r="H50" s="288"/>
      <c r="I50" s="281">
        <f t="shared" si="2"/>
        <v>0</v>
      </c>
      <c r="J50" s="285">
        <f t="shared" si="6"/>
        <v>0</v>
      </c>
      <c r="K50" s="286">
        <f t="shared" si="7"/>
        <v>0</v>
      </c>
      <c r="L50" s="310"/>
      <c r="M50" s="311"/>
      <c r="N50" s="311"/>
      <c r="O50" s="311"/>
      <c r="P50" s="312"/>
      <c r="Q50" s="117" t="b">
        <f t="shared" si="8"/>
        <v>0</v>
      </c>
      <c r="R50" s="117"/>
      <c r="S50" s="237">
        <f t="shared" si="3"/>
        <v>0</v>
      </c>
      <c r="T50" s="237">
        <f t="shared" si="4"/>
        <v>0</v>
      </c>
      <c r="U50" s="237">
        <f t="shared" si="4"/>
        <v>0</v>
      </c>
      <c r="V50" s="237">
        <f t="shared" si="4"/>
        <v>0</v>
      </c>
      <c r="W50" s="237">
        <f t="shared" si="5"/>
        <v>0</v>
      </c>
      <c r="X50" s="237">
        <f t="shared" si="5"/>
        <v>0</v>
      </c>
      <c r="Y50" s="237">
        <f t="shared" si="5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6" t="s">
        <v>48</v>
      </c>
      <c r="C51" s="297"/>
      <c r="D51" s="298"/>
      <c r="E51" s="298" t="s">
        <v>24</v>
      </c>
      <c r="F51" s="299"/>
      <c r="G51" s="299"/>
      <c r="H51" s="299"/>
      <c r="I51" s="298" t="s">
        <v>34</v>
      </c>
      <c r="J51" s="298" t="s">
        <v>50</v>
      </c>
      <c r="K51" s="298" t="s">
        <v>49</v>
      </c>
      <c r="L51" s="289"/>
      <c r="M51" s="289"/>
      <c r="N51" s="289"/>
      <c r="O51" s="289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0">
        <f>SUM(E20:E50)</f>
        <v>0</v>
      </c>
      <c r="F52" s="291"/>
      <c r="G52" s="292"/>
      <c r="H52" s="293"/>
      <c r="I52" s="290">
        <f>SUM(I20:I50)</f>
        <v>0</v>
      </c>
      <c r="J52" s="290">
        <f>SUM(J20:J50)</f>
        <v>0</v>
      </c>
      <c r="K52" s="294">
        <f>K50</f>
        <v>0</v>
      </c>
      <c r="L52" s="295"/>
      <c r="M52" s="295"/>
      <c r="N52" s="295"/>
      <c r="O52" s="295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77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71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73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76</v>
      </c>
      <c r="I56" s="246"/>
      <c r="J56" s="150"/>
      <c r="K56" s="313"/>
      <c r="L56" s="313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72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14" t="s">
        <v>6</v>
      </c>
      <c r="D58" s="314"/>
      <c r="E58" s="314"/>
      <c r="F58" s="314"/>
      <c r="G58" s="314"/>
      <c r="H58" s="233" t="s">
        <v>74</v>
      </c>
      <c r="I58" s="252"/>
      <c r="J58" s="150"/>
      <c r="K58" s="256" t="s">
        <v>5</v>
      </c>
      <c r="L58" s="315" t="s">
        <v>20</v>
      </c>
      <c r="M58" s="315"/>
      <c r="N58" s="315"/>
      <c r="O58" s="315"/>
      <c r="P58" s="315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75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78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JJgateDH6lkIGF3Kt670awyZjpWH2jRqJ+jV1MJyoGD3tcSZ6EYSIuaRWMNBJrqGxkc7qh0T4ZTzDzqpSQ9u+Q==" saltValue="PiZagtnVdK3JSyb+8dRDBA==" spinCount="100000" sheet="1" objects="1" scenarios="1" selectLockedCells="1"/>
  <mergeCells count="46">
    <mergeCell ref="B2:H2"/>
    <mergeCell ref="I2:J2"/>
    <mergeCell ref="E5:H5"/>
    <mergeCell ref="M5:O5"/>
    <mergeCell ref="E7:H7"/>
    <mergeCell ref="M7:O7"/>
    <mergeCell ref="E15:F15"/>
    <mergeCell ref="C18:E18"/>
    <mergeCell ref="F18:H18"/>
    <mergeCell ref="I18:K18"/>
    <mergeCell ref="L18:P18"/>
    <mergeCell ref="L19:P19"/>
    <mergeCell ref="L20:P20"/>
    <mergeCell ref="L21:P21"/>
    <mergeCell ref="L22:P22"/>
    <mergeCell ref="L23:P23"/>
    <mergeCell ref="L24:P24"/>
    <mergeCell ref="L25:P25"/>
    <mergeCell ref="L26:P26"/>
    <mergeCell ref="L27:P27"/>
    <mergeCell ref="L28:P28"/>
    <mergeCell ref="L29:P29"/>
    <mergeCell ref="L30:P30"/>
    <mergeCell ref="L31:P31"/>
    <mergeCell ref="L32:P32"/>
    <mergeCell ref="L33:P33"/>
    <mergeCell ref="L34:P34"/>
    <mergeCell ref="L35:P35"/>
    <mergeCell ref="L36:P36"/>
    <mergeCell ref="L37:P37"/>
    <mergeCell ref="L38:P38"/>
    <mergeCell ref="L39:P39"/>
    <mergeCell ref="L40:P40"/>
    <mergeCell ref="L41:P41"/>
    <mergeCell ref="L42:P42"/>
    <mergeCell ref="L43:P43"/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</mergeCells>
  <phoneticPr fontId="43" type="noConversion"/>
  <conditionalFormatting sqref="B20:B50">
    <cfRule type="expression" dxfId="34" priority="15" stopIfTrue="1">
      <formula>$Q20=TRUE()</formula>
    </cfRule>
  </conditionalFormatting>
  <conditionalFormatting sqref="B20:C50">
    <cfRule type="expression" dxfId="33" priority="10" stopIfTrue="1">
      <formula>OR(($A20="Samstag"),($A20="Sonntag"))</formula>
    </cfRule>
  </conditionalFormatting>
  <conditionalFormatting sqref="C20:C50">
    <cfRule type="expression" dxfId="32" priority="9" stopIfTrue="1">
      <formula>AND(OR(C20="F",C20="K",C20="U"),OR(F20&lt;&gt;0,G20&lt;&gt;0,H20&gt;0))</formula>
    </cfRule>
  </conditionalFormatting>
  <conditionalFormatting sqref="C51:O51">
    <cfRule type="expression" dxfId="31" priority="136" stopIfTrue="1">
      <formula>OR(($A51="Samstag"),($A51="Sonntag"))</formula>
    </cfRule>
  </conditionalFormatting>
  <conditionalFormatting sqref="D20:D50">
    <cfRule type="expression" dxfId="30" priority="1" stopIfTrue="1">
      <formula>AND(C20="SU",ISBLANK(D20))</formula>
    </cfRule>
    <cfRule type="expression" dxfId="29" priority="2" stopIfTrue="1">
      <formula>OR(($A20="Samstag"),($A20="Sonntag"))</formula>
    </cfRule>
  </conditionalFormatting>
  <conditionalFormatting sqref="E20:H50">
    <cfRule type="expression" dxfId="28" priority="7" stopIfTrue="1">
      <formula>OR(($A20="Samstag"),($A20="Sonntag"))</formula>
    </cfRule>
  </conditionalFormatting>
  <conditionalFormatting sqref="G20:G50">
    <cfRule type="expression" dxfId="27" priority="6">
      <formula>OR(AND(U20&lt;0.5,V20-T20&gt;6),AND(U20&lt;0.75,V20-T20&gt;9))</formula>
    </cfRule>
  </conditionalFormatting>
  <conditionalFormatting sqref="I20:I50">
    <cfRule type="cellIs" dxfId="26" priority="3" operator="greaterThan">
      <formula>10</formula>
    </cfRule>
  </conditionalFormatting>
  <conditionalFormatting sqref="I20:O50">
    <cfRule type="expression" dxfId="25" priority="4" stopIfTrue="1">
      <formula>OR(($A20="Samstag"),($A20="Sonntag"))</formula>
    </cfRule>
  </conditionalFormatting>
  <conditionalFormatting sqref="N11 N15">
    <cfRule type="cellIs" dxfId="24" priority="16" stopIfTrue="1" operator="equal">
      <formula>0</formula>
    </cfRule>
  </conditionalFormatting>
  <conditionalFormatting sqref="N11">
    <cfRule type="cellIs" dxfId="23" priority="138" stopIfTrue="1" operator="equal">
      <formula>$F$10</formula>
    </cfRule>
    <cfRule type="cellIs" dxfId="22" priority="139" stopIfTrue="1" operator="notEqual">
      <formula>$F$10</formula>
    </cfRule>
  </conditionalFormatting>
  <conditionalFormatting sqref="N15">
    <cfRule type="cellIs" dxfId="21" priority="17" stopIfTrue="1" operator="notEqual">
      <formula>$F$14</formula>
    </cfRule>
    <cfRule type="cellIs" dxfId="20" priority="137" stopIfTrue="1" operator="equal">
      <formula>$F$14</formula>
    </cfRule>
  </conditionalFormatting>
  <dataValidations count="7">
    <dataValidation type="list" allowBlank="1" showInputMessage="1" showErrorMessage="1" sqref="E15:F15" xr:uid="{00000000-0002-0000-0500-000000000000}">
      <formula1>$B$20:$B$50</formula1>
    </dataValidation>
    <dataValidation type="decimal" allowBlank="1" showInputMessage="1" showErrorMessage="1" errorTitle="Eingabefehler" error="Bitte geben Sie eine Dezimalzahl ein." sqref="M7" xr:uid="{00000000-0002-0000-0500-000001000000}">
      <formula1>-1000</formula1>
      <formula2>1000</formula2>
    </dataValidation>
    <dataValidation showInputMessage="1" showErrorMessage="1" sqref="G8:I8" xr:uid="{00000000-0002-0000-0500-000002000000}"/>
    <dataValidation type="decimal" allowBlank="1" showInputMessage="1" showErrorMessage="1" sqref="I10:M10 I14:M14" xr:uid="{00000000-0002-0000-0500-000003000000}">
      <formula1>$AA$33</formula1>
      <formula2>$AA$34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500-000004000000}">
      <formula1>0</formula1>
      <formula2>23.59</formula2>
    </dataValidation>
    <dataValidation type="decimal" allowBlank="1" showInputMessage="1" showErrorMessage="1" errorTitle="Eingabefehler" error="Bitte geben Sie eine positive Dezimalzahl ein." sqref="D20:D50" xr:uid="{00000000-0002-0000-0500-000005000000}">
      <formula1>0</formula1>
      <formula2>20</formula2>
    </dataValidation>
    <dataValidation type="list" allowBlank="1" showInputMessage="1" showErrorMessage="1" sqref="C20:C50" xr:uid="{00000000-0002-0000-05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drawing r:id="rId2"/>
  <legacyDrawing r:id="rId3"/>
  <legacyDrawingHF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0">
    <pageSetUpPr fitToPage="1"/>
  </sheetPr>
  <dimension ref="A1:IR78"/>
  <sheetViews>
    <sheetView showGridLines="0" showRowColHeaders="0" zoomScale="110" zoomScaleNormal="110" zoomScaleSheetLayoutView="55" zoomScalePageLayoutView="110" workbookViewId="0">
      <selection activeCell="E7" sqref="E7:H7"/>
    </sheetView>
  </sheetViews>
  <sheetFormatPr baseColWidth="10" defaultColWidth="0" defaultRowHeight="0" customHeight="1" zeroHeight="1"/>
  <cols>
    <col min="1" max="1" width="5" style="150" customWidth="1"/>
    <col min="2" max="2" width="7.1640625" style="151" customWidth="1"/>
    <col min="3" max="3" width="7.5" style="151" customWidth="1"/>
    <col min="4" max="8" width="7.6640625" style="151" customWidth="1"/>
    <col min="9" max="13" width="8.1640625" style="151" customWidth="1"/>
    <col min="14" max="14" width="7.5" style="151" customWidth="1"/>
    <col min="15" max="15" width="10" style="151" customWidth="1"/>
    <col min="16" max="16" width="7.5" style="173" customWidth="1"/>
    <col min="17" max="17" width="5" style="173" customWidth="1"/>
    <col min="18" max="18" width="10.1640625" style="150" customWidth="1"/>
    <col min="19" max="19" width="7.6640625" style="150" bestFit="1" customWidth="1"/>
    <col min="20" max="20" width="7.1640625" style="150" bestFit="1" customWidth="1"/>
    <col min="21" max="21" width="7.33203125" style="150" bestFit="1" customWidth="1"/>
    <col min="22" max="22" width="7.83203125" style="150" bestFit="1" customWidth="1"/>
    <col min="23" max="23" width="7.6640625" style="150" bestFit="1" customWidth="1"/>
    <col min="24" max="24" width="8.1640625" style="150" bestFit="1" customWidth="1"/>
    <col min="25" max="25" width="9.6640625" style="150" bestFit="1" customWidth="1"/>
    <col min="26" max="26" width="7.1640625" style="150" customWidth="1"/>
    <col min="27" max="27" width="10.5" style="150" customWidth="1"/>
    <col min="28" max="28" width="8.33203125" style="150" customWidth="1"/>
    <col min="29" max="29" width="11.1640625" style="150" customWidth="1"/>
    <col min="30" max="31" width="11.1640625" style="154" hidden="1" customWidth="1"/>
    <col min="32" max="34" width="6.1640625" style="154" hidden="1" customWidth="1"/>
    <col min="35" max="252" width="6.1640625" style="155" hidden="1" customWidth="1"/>
    <col min="253" max="16384" width="6.1640625" style="155" hidden="1"/>
  </cols>
  <sheetData>
    <row r="1" spans="2:21" ht="11.25" customHeight="1">
      <c r="P1" s="152"/>
      <c r="Q1" s="152"/>
      <c r="R1" s="153"/>
      <c r="S1" s="153"/>
      <c r="T1" s="153"/>
      <c r="U1" s="153"/>
    </row>
    <row r="2" spans="2:21" ht="18.75" customHeight="1">
      <c r="B2" s="336" t="s">
        <v>22</v>
      </c>
      <c r="C2" s="336"/>
      <c r="D2" s="336"/>
      <c r="E2" s="336"/>
      <c r="F2" s="336"/>
      <c r="G2" s="336"/>
      <c r="H2" s="336"/>
      <c r="I2" s="336" t="s">
        <v>60</v>
      </c>
      <c r="J2" s="336"/>
      <c r="K2" s="156">
        <f>August!K2</f>
        <v>2027</v>
      </c>
      <c r="L2" s="157"/>
      <c r="M2" s="157"/>
      <c r="N2" s="157"/>
      <c r="O2" s="157"/>
      <c r="P2" s="158"/>
      <c r="Q2" s="152"/>
      <c r="R2" s="153"/>
      <c r="S2" s="153"/>
      <c r="T2" s="153"/>
      <c r="U2" s="153"/>
    </row>
    <row r="3" spans="2:21" ht="11.25" customHeight="1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2"/>
      <c r="Q3" s="152"/>
      <c r="R3" s="153"/>
      <c r="S3" s="153"/>
      <c r="T3" s="153"/>
      <c r="U3" s="153"/>
    </row>
    <row r="4" spans="2:21" ht="15" customHeight="1"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152"/>
      <c r="R4" s="153"/>
      <c r="S4" s="153"/>
      <c r="T4" s="153"/>
      <c r="U4" s="153"/>
    </row>
    <row r="5" spans="2:21" ht="22.5" customHeight="1">
      <c r="B5" s="163"/>
      <c r="C5" s="263" t="s">
        <v>3</v>
      </c>
      <c r="D5" s="165"/>
      <c r="E5" s="337" t="str">
        <f>August!E5</f>
        <v>Musterhiwi, Paula</v>
      </c>
      <c r="F5" s="338"/>
      <c r="G5" s="338"/>
      <c r="H5" s="339"/>
      <c r="J5" s="263" t="s">
        <v>4</v>
      </c>
      <c r="M5" s="337" t="str">
        <f>August!M5</f>
        <v>Fakultät für Mathematik (2027)</v>
      </c>
      <c r="N5" s="338"/>
      <c r="O5" s="339"/>
      <c r="P5" s="166"/>
      <c r="Q5" s="167"/>
      <c r="R5" s="168"/>
    </row>
    <row r="6" spans="2:21" ht="14">
      <c r="B6" s="169"/>
      <c r="C6" s="170"/>
      <c r="D6" s="170"/>
      <c r="E6" s="170"/>
      <c r="F6" s="170"/>
      <c r="G6" s="171"/>
      <c r="H6" s="171"/>
      <c r="P6" s="172"/>
    </row>
    <row r="7" spans="2:21" ht="22.5" customHeight="1">
      <c r="B7" s="163"/>
      <c r="C7" s="263" t="s">
        <v>8</v>
      </c>
      <c r="E7" s="337" t="str">
        <f>August!E7</f>
        <v>SHK / WHF</v>
      </c>
      <c r="F7" s="338"/>
      <c r="G7" s="338"/>
      <c r="H7" s="339"/>
      <c r="J7" s="263" t="s">
        <v>41</v>
      </c>
      <c r="M7" s="340">
        <f>August!K52</f>
        <v>0</v>
      </c>
      <c r="N7" s="341"/>
      <c r="O7" s="342"/>
      <c r="P7" s="172"/>
    </row>
    <row r="8" spans="2:21" ht="14">
      <c r="B8" s="174"/>
      <c r="C8" s="164"/>
      <c r="D8" s="164"/>
      <c r="E8" s="164"/>
      <c r="F8" s="170"/>
      <c r="G8" s="175"/>
      <c r="H8" s="175"/>
      <c r="I8" s="175"/>
      <c r="P8" s="172"/>
    </row>
    <row r="9" spans="2:21" ht="15" customHeight="1" thickBot="1">
      <c r="B9" s="163"/>
      <c r="C9" s="176"/>
      <c r="D9" s="177"/>
      <c r="E9" s="177"/>
      <c r="F9" s="177"/>
      <c r="G9" s="262"/>
      <c r="H9" s="303" t="s">
        <v>61</v>
      </c>
      <c r="I9" s="178" t="s">
        <v>25</v>
      </c>
      <c r="J9" s="179" t="s">
        <v>26</v>
      </c>
      <c r="K9" s="180" t="s">
        <v>27</v>
      </c>
      <c r="L9" s="178" t="s">
        <v>28</v>
      </c>
      <c r="M9" s="178" t="s">
        <v>29</v>
      </c>
      <c r="N9" s="181"/>
      <c r="O9" s="182"/>
      <c r="P9" s="172"/>
    </row>
    <row r="10" spans="2:21" ht="22.5" customHeight="1" thickTop="1" thickBot="1">
      <c r="B10" s="163"/>
      <c r="C10" s="301" t="s">
        <v>54</v>
      </c>
      <c r="D10" s="183"/>
      <c r="E10" s="184"/>
      <c r="F10" s="306">
        <f>August!F10</f>
        <v>0</v>
      </c>
      <c r="H10" s="185" t="s">
        <v>62</v>
      </c>
      <c r="I10" s="186">
        <f>$F$10/5</f>
        <v>0</v>
      </c>
      <c r="J10" s="187">
        <f>$F$10/5</f>
        <v>0</v>
      </c>
      <c r="K10" s="187">
        <f>$F$10/5</f>
        <v>0</v>
      </c>
      <c r="L10" s="187">
        <f>$F$10/5</f>
        <v>0</v>
      </c>
      <c r="M10" s="188">
        <f>$F$10/5</f>
        <v>0</v>
      </c>
      <c r="N10" s="189" t="s">
        <v>64</v>
      </c>
      <c r="O10" s="182"/>
      <c r="P10" s="172"/>
    </row>
    <row r="11" spans="2:21" ht="22.5" customHeight="1" thickTop="1">
      <c r="B11" s="163"/>
      <c r="C11" s="190"/>
      <c r="D11" s="191"/>
      <c r="E11" s="191"/>
      <c r="F11" s="192"/>
      <c r="G11" s="192"/>
      <c r="H11" s="193" t="s">
        <v>63</v>
      </c>
      <c r="I11" s="194"/>
      <c r="J11" s="195"/>
      <c r="K11" s="195"/>
      <c r="L11" s="195"/>
      <c r="M11" s="196"/>
      <c r="N11" s="197">
        <f>SUM(I11:M11)</f>
        <v>0</v>
      </c>
      <c r="O11" s="182"/>
      <c r="P11" s="172"/>
    </row>
    <row r="12" spans="2:21" ht="18.75" customHeight="1">
      <c r="B12" s="163"/>
      <c r="C12" s="198" t="s">
        <v>80</v>
      </c>
      <c r="D12" s="164"/>
      <c r="E12" s="199"/>
      <c r="O12" s="182"/>
      <c r="P12" s="172"/>
    </row>
    <row r="13" spans="2:21" ht="15" customHeight="1" thickBot="1">
      <c r="B13" s="163"/>
      <c r="C13" s="176"/>
      <c r="D13" s="261"/>
      <c r="E13" s="200"/>
      <c r="F13" s="260"/>
      <c r="G13" s="260"/>
      <c r="H13" s="302" t="s">
        <v>82</v>
      </c>
      <c r="I13" s="201" t="s">
        <v>25</v>
      </c>
      <c r="J13" s="202" t="s">
        <v>26</v>
      </c>
      <c r="K13" s="203" t="s">
        <v>27</v>
      </c>
      <c r="L13" s="201" t="s">
        <v>28</v>
      </c>
      <c r="M13" s="201" t="s">
        <v>29</v>
      </c>
      <c r="N13" s="204"/>
      <c r="O13" s="182"/>
      <c r="P13" s="172"/>
    </row>
    <row r="14" spans="2:21" ht="23.25" customHeight="1" thickTop="1" thickBot="1">
      <c r="B14" s="163"/>
      <c r="C14" s="300" t="s">
        <v>81</v>
      </c>
      <c r="D14" s="205"/>
      <c r="E14" s="205"/>
      <c r="F14" s="307"/>
      <c r="G14" s="206"/>
      <c r="H14" s="207" t="s">
        <v>62</v>
      </c>
      <c r="I14" s="208">
        <f>$F$14/5</f>
        <v>0</v>
      </c>
      <c r="J14" s="209">
        <f>$F$14/5</f>
        <v>0</v>
      </c>
      <c r="K14" s="209">
        <f>$F$14/5</f>
        <v>0</v>
      </c>
      <c r="L14" s="209">
        <f>$F$14/5</f>
        <v>0</v>
      </c>
      <c r="M14" s="210">
        <f>$F$14/5</f>
        <v>0</v>
      </c>
      <c r="N14" s="211" t="s">
        <v>64</v>
      </c>
      <c r="O14" s="182"/>
      <c r="P14" s="172"/>
    </row>
    <row r="15" spans="2:21" ht="22.5" customHeight="1" thickTop="1" thickBot="1">
      <c r="B15" s="163"/>
      <c r="C15" s="259" t="s">
        <v>79</v>
      </c>
      <c r="D15" s="212"/>
      <c r="E15" s="325"/>
      <c r="F15" s="326"/>
      <c r="G15" s="305" t="b">
        <f>IF($E$15&lt;&gt;0,TRUE(),FALSE())</f>
        <v>0</v>
      </c>
      <c r="H15" s="213" t="s">
        <v>63</v>
      </c>
      <c r="I15" s="214"/>
      <c r="J15" s="215"/>
      <c r="K15" s="215"/>
      <c r="L15" s="215"/>
      <c r="M15" s="216"/>
      <c r="N15" s="217">
        <f>SUM(I15:M15)</f>
        <v>0</v>
      </c>
      <c r="O15" s="182"/>
      <c r="P15" s="172"/>
    </row>
    <row r="16" spans="2:21" ht="15" thickTop="1">
      <c r="B16" s="218"/>
      <c r="C16" s="219"/>
      <c r="D16" s="220"/>
      <c r="E16" s="220"/>
      <c r="F16" s="220"/>
      <c r="G16" s="220"/>
      <c r="H16" s="220"/>
      <c r="I16" s="220"/>
      <c r="J16" s="220"/>
      <c r="K16" s="192"/>
      <c r="L16" s="192"/>
      <c r="M16" s="192"/>
      <c r="N16" s="192"/>
      <c r="O16" s="192"/>
      <c r="P16" s="221"/>
    </row>
    <row r="17" spans="1:252" ht="14">
      <c r="A17" s="222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252" s="227" customFormat="1" ht="18.75" customHeight="1">
      <c r="A18" s="223"/>
      <c r="B18" s="271"/>
      <c r="C18" s="327" t="s">
        <v>51</v>
      </c>
      <c r="D18" s="328"/>
      <c r="E18" s="329"/>
      <c r="F18" s="330" t="s">
        <v>84</v>
      </c>
      <c r="G18" s="331"/>
      <c r="H18" s="332"/>
      <c r="I18" s="330" t="s">
        <v>47</v>
      </c>
      <c r="J18" s="331"/>
      <c r="K18" s="332"/>
      <c r="L18" s="333"/>
      <c r="M18" s="334"/>
      <c r="N18" s="334"/>
      <c r="O18" s="334"/>
      <c r="P18" s="335"/>
      <c r="Q18" s="224"/>
      <c r="R18" s="225"/>
      <c r="S18" s="225" t="s">
        <v>44</v>
      </c>
      <c r="T18" s="225" t="s">
        <v>45</v>
      </c>
      <c r="U18" s="225" t="s">
        <v>45</v>
      </c>
      <c r="V18" s="225" t="s">
        <v>46</v>
      </c>
      <c r="W18" s="225" t="s">
        <v>44</v>
      </c>
      <c r="X18" s="225" t="s">
        <v>44</v>
      </c>
      <c r="Y18" s="225"/>
      <c r="Z18" s="225"/>
      <c r="AA18" s="225"/>
      <c r="AB18" s="225"/>
      <c r="AC18" s="225"/>
      <c r="AD18" s="226"/>
      <c r="AE18" s="226"/>
      <c r="AF18" s="226"/>
      <c r="AG18" s="226"/>
      <c r="AH18" s="226"/>
    </row>
    <row r="19" spans="1:252" ht="18.75" customHeight="1">
      <c r="A19" s="228">
        <f>DATEVALUE(CONCATENATE(I2," ",K2))</f>
        <v>46631</v>
      </c>
      <c r="B19" s="272" t="s">
        <v>0</v>
      </c>
      <c r="C19" s="273" t="s">
        <v>18</v>
      </c>
      <c r="D19" s="274" t="s">
        <v>35</v>
      </c>
      <c r="E19" s="275" t="s">
        <v>32</v>
      </c>
      <c r="F19" s="272" t="s">
        <v>1</v>
      </c>
      <c r="G19" s="276" t="s">
        <v>7</v>
      </c>
      <c r="H19" s="275" t="s">
        <v>2</v>
      </c>
      <c r="I19" s="276" t="s">
        <v>31</v>
      </c>
      <c r="J19" s="277" t="s">
        <v>42</v>
      </c>
      <c r="K19" s="276" t="s">
        <v>33</v>
      </c>
      <c r="L19" s="319" t="s">
        <v>19</v>
      </c>
      <c r="M19" s="320"/>
      <c r="N19" s="320"/>
      <c r="O19" s="320"/>
      <c r="P19" s="321"/>
      <c r="Q19" s="229"/>
      <c r="R19" s="230"/>
      <c r="S19" s="168" t="s">
        <v>24</v>
      </c>
      <c r="T19" s="168" t="s">
        <v>1</v>
      </c>
      <c r="U19" s="168" t="s">
        <v>7</v>
      </c>
      <c r="V19" s="168" t="s">
        <v>2</v>
      </c>
      <c r="W19" s="168" t="s">
        <v>34</v>
      </c>
      <c r="X19" s="231" t="s">
        <v>42</v>
      </c>
      <c r="Y19" s="168" t="s">
        <v>33</v>
      </c>
      <c r="Z19" s="232"/>
    </row>
    <row r="20" spans="1:252" ht="20.25" customHeight="1">
      <c r="A20" s="233" t="str">
        <f t="shared" ref="A20:A50" si="0">TEXT(B20,"TTTT")</f>
        <v>Mittwoch</v>
      </c>
      <c r="B20" s="264">
        <f>($A$19+ROW(B1)-1)*(MONTH($A$19+1)=MONTH($A$19))</f>
        <v>46631</v>
      </c>
      <c r="C20" s="283"/>
      <c r="D20" s="279"/>
      <c r="E20" s="280">
        <f t="shared" ref="E20:E50" si="1">IF(OR(A20="Samstag",A20="Sonntag",C20="UU"),"",
IF(C20="SV",D20,
IF(OR($E$15="",B20&lt;$E$15),IF($N$11=0,HLOOKUP($A20,$I$9:$M$10,2,FALSE),IF($N$11=$F$10,HLOOKUP($A20,$I$9:$M$11,3,FALSE),"FEHLER")),
IF($N$15=0,HLOOKUP($A20,$I$13:$M$14,2,FALSE),IF($N$15=$F$14,HLOOKUP($A20,$I$13:$M$15,3,FALSE),"FEHLER")))))</f>
        <v>0</v>
      </c>
      <c r="F20" s="287"/>
      <c r="G20" s="287"/>
      <c r="H20" s="287"/>
      <c r="I20" s="281">
        <f t="shared" ref="I20:I50" si="2">IF(OR(C20="K",C20="U",C20="F"),E20,IF(C20="SU",IF(H20="",D20,((V20-T20)-U20)+D20),IF(AND(H20="",E20=""),0,(V20-T20)-U20)))</f>
        <v>0</v>
      </c>
      <c r="J20" s="281">
        <f>IF(E20="",I20,I20-E20)</f>
        <v>0</v>
      </c>
      <c r="K20" s="282">
        <f>SUM($M$7,J20)</f>
        <v>0</v>
      </c>
      <c r="L20" s="322"/>
      <c r="M20" s="323"/>
      <c r="N20" s="323"/>
      <c r="O20" s="323"/>
      <c r="P20" s="324"/>
      <c r="Q20" s="117" t="b">
        <f>IF($G$15=FALSE(),FALSE(),IF($B20&gt;=$E$15,TRUE(),FALSE()))</f>
        <v>0</v>
      </c>
      <c r="S20" s="234">
        <f t="shared" ref="S20:S50" si="3">IF(E20="",0,INT(E20)+((E20-INT(E20))/100*60))</f>
        <v>0</v>
      </c>
      <c r="T20" s="234">
        <f t="shared" ref="T20:V50" si="4">IF(F20="",0,INT(F20)+((F20-INT(F20))*100/60))</f>
        <v>0</v>
      </c>
      <c r="U20" s="234">
        <f t="shared" si="4"/>
        <v>0</v>
      </c>
      <c r="V20" s="234">
        <f t="shared" si="4"/>
        <v>0</v>
      </c>
      <c r="W20" s="234">
        <f t="shared" ref="W20:Y50" si="5">IF(I20="","",INT(I20)+((I20-INT(I20))/100*60))</f>
        <v>0</v>
      </c>
      <c r="X20" s="234">
        <f t="shared" si="5"/>
        <v>0</v>
      </c>
      <c r="Y20" s="234">
        <f t="shared" si="5"/>
        <v>0</v>
      </c>
      <c r="Z20" s="234"/>
      <c r="AE20" s="235"/>
    </row>
    <row r="21" spans="1:252" s="154" customFormat="1" ht="20.25" customHeight="1">
      <c r="A21" s="233" t="str">
        <f t="shared" si="0"/>
        <v>Donnerstag</v>
      </c>
      <c r="B21" s="265">
        <f>($A$19+ROW(B2)-1)*(MONTH(B20+1)=MONTH($A$19))</f>
        <v>46632</v>
      </c>
      <c r="C21" s="283"/>
      <c r="D21" s="279"/>
      <c r="E21" s="280">
        <f t="shared" si="1"/>
        <v>0</v>
      </c>
      <c r="F21" s="287"/>
      <c r="G21" s="287"/>
      <c r="H21" s="287"/>
      <c r="I21" s="281">
        <f t="shared" si="2"/>
        <v>0</v>
      </c>
      <c r="J21" s="281">
        <f t="shared" ref="J21:J50" si="6">IF(E21="",I21,I21-E21)</f>
        <v>0</v>
      </c>
      <c r="K21" s="282">
        <f t="shared" ref="K21:K50" si="7">SUM(K20,J21)</f>
        <v>0</v>
      </c>
      <c r="L21" s="316"/>
      <c r="M21" s="317"/>
      <c r="N21" s="317"/>
      <c r="O21" s="317"/>
      <c r="P21" s="318"/>
      <c r="Q21" s="117" t="b">
        <f t="shared" ref="Q21:Q50" si="8">IF($G$15=FALSE(),FALSE(),IF($B21&gt;=$E$15,TRUE(),FALSE()))</f>
        <v>0</v>
      </c>
      <c r="R21" s="117"/>
      <c r="S21" s="234">
        <f t="shared" si="3"/>
        <v>0</v>
      </c>
      <c r="T21" s="234">
        <f t="shared" si="4"/>
        <v>0</v>
      </c>
      <c r="U21" s="234">
        <f t="shared" si="4"/>
        <v>0</v>
      </c>
      <c r="V21" s="234">
        <f t="shared" si="4"/>
        <v>0</v>
      </c>
      <c r="W21" s="234">
        <f t="shared" si="5"/>
        <v>0</v>
      </c>
      <c r="X21" s="234">
        <f t="shared" si="5"/>
        <v>0</v>
      </c>
      <c r="Y21" s="234">
        <f t="shared" si="5"/>
        <v>0</v>
      </c>
      <c r="Z21" s="234"/>
      <c r="AA21" s="150"/>
      <c r="AB21" s="150"/>
      <c r="AC21" s="150"/>
      <c r="AE21" s="23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</row>
    <row r="22" spans="1:252" s="154" customFormat="1" ht="20.25" customHeight="1">
      <c r="A22" s="233" t="str">
        <f t="shared" si="0"/>
        <v>Freitag</v>
      </c>
      <c r="B22" s="265">
        <f t="shared" ref="B22:B50" si="9">($A$19+ROW(B3)-1)*(MONTH(B21+1)=MONTH($A$19))</f>
        <v>46633</v>
      </c>
      <c r="C22" s="283"/>
      <c r="D22" s="279"/>
      <c r="E22" s="280">
        <f t="shared" si="1"/>
        <v>0</v>
      </c>
      <c r="F22" s="287"/>
      <c r="G22" s="287"/>
      <c r="H22" s="287"/>
      <c r="I22" s="281">
        <f t="shared" si="2"/>
        <v>0</v>
      </c>
      <c r="J22" s="281">
        <f t="shared" si="6"/>
        <v>0</v>
      </c>
      <c r="K22" s="282">
        <f t="shared" si="7"/>
        <v>0</v>
      </c>
      <c r="L22" s="316"/>
      <c r="M22" s="317"/>
      <c r="N22" s="317"/>
      <c r="O22" s="317"/>
      <c r="P22" s="318"/>
      <c r="Q22" s="117" t="b">
        <f t="shared" si="8"/>
        <v>0</v>
      </c>
      <c r="R22" s="117"/>
      <c r="S22" s="234">
        <f t="shared" si="3"/>
        <v>0</v>
      </c>
      <c r="T22" s="234">
        <f t="shared" si="4"/>
        <v>0</v>
      </c>
      <c r="U22" s="234">
        <f t="shared" si="4"/>
        <v>0</v>
      </c>
      <c r="V22" s="234">
        <f t="shared" si="4"/>
        <v>0</v>
      </c>
      <c r="W22" s="234">
        <f t="shared" si="5"/>
        <v>0</v>
      </c>
      <c r="X22" s="234">
        <f t="shared" si="5"/>
        <v>0</v>
      </c>
      <c r="Y22" s="234">
        <f t="shared" si="5"/>
        <v>0</v>
      </c>
      <c r="Z22" s="234"/>
      <c r="AA22" s="150"/>
      <c r="AB22" s="150"/>
      <c r="AC22" s="150"/>
      <c r="AE22" s="23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  <c r="FL22" s="155"/>
      <c r="FM22" s="155"/>
      <c r="FN22" s="155"/>
      <c r="FO22" s="155"/>
      <c r="FP22" s="155"/>
      <c r="FQ22" s="155"/>
      <c r="FR22" s="155"/>
      <c r="FS22" s="155"/>
      <c r="FT22" s="155"/>
      <c r="FU22" s="155"/>
      <c r="FV22" s="155"/>
      <c r="FW22" s="155"/>
      <c r="FX22" s="155"/>
      <c r="FY22" s="155"/>
      <c r="FZ22" s="155"/>
      <c r="GA22" s="155"/>
      <c r="GB22" s="155"/>
      <c r="GC22" s="155"/>
      <c r="GD22" s="155"/>
      <c r="GE22" s="155"/>
      <c r="GF22" s="155"/>
      <c r="GG22" s="155"/>
      <c r="GH22" s="155"/>
      <c r="GI22" s="155"/>
      <c r="GJ22" s="155"/>
      <c r="GK22" s="155"/>
      <c r="GL22" s="155"/>
      <c r="GM22" s="155"/>
      <c r="GN22" s="155"/>
      <c r="GO22" s="155"/>
      <c r="GP22" s="155"/>
      <c r="GQ22" s="155"/>
      <c r="GR22" s="155"/>
      <c r="GS22" s="155"/>
      <c r="GT22" s="155"/>
      <c r="GU22" s="155"/>
      <c r="GV22" s="155"/>
      <c r="GW22" s="155"/>
      <c r="GX22" s="155"/>
      <c r="GY22" s="155"/>
      <c r="GZ22" s="155"/>
      <c r="HA22" s="155"/>
      <c r="HB22" s="155"/>
      <c r="HC22" s="155"/>
      <c r="HD22" s="155"/>
      <c r="HE22" s="155"/>
      <c r="HF22" s="155"/>
      <c r="HG22" s="155"/>
      <c r="HH22" s="155"/>
      <c r="HI22" s="155"/>
      <c r="HJ22" s="155"/>
      <c r="HK22" s="155"/>
      <c r="HL22" s="155"/>
      <c r="HM22" s="155"/>
      <c r="HN22" s="155"/>
      <c r="HO22" s="155"/>
      <c r="HP22" s="155"/>
      <c r="HQ22" s="155"/>
      <c r="HR22" s="155"/>
      <c r="HS22" s="155"/>
      <c r="HT22" s="155"/>
      <c r="HU22" s="155"/>
      <c r="HV22" s="155"/>
      <c r="HW22" s="155"/>
      <c r="HX22" s="155"/>
      <c r="HY22" s="155"/>
      <c r="HZ22" s="155"/>
      <c r="IA22" s="155"/>
      <c r="IB22" s="155"/>
      <c r="IC22" s="155"/>
      <c r="ID22" s="155"/>
      <c r="IE22" s="155"/>
      <c r="IF22" s="155"/>
      <c r="IG22" s="155"/>
      <c r="IH22" s="155"/>
      <c r="II22" s="155"/>
      <c r="IJ22" s="155"/>
      <c r="IK22" s="155"/>
      <c r="IL22" s="155"/>
      <c r="IM22" s="155"/>
      <c r="IN22" s="155"/>
      <c r="IO22" s="155"/>
      <c r="IP22" s="155"/>
      <c r="IQ22" s="155"/>
      <c r="IR22" s="155"/>
    </row>
    <row r="23" spans="1:252" s="154" customFormat="1" ht="20.25" customHeight="1">
      <c r="A23" s="233" t="str">
        <f t="shared" si="0"/>
        <v>Samstag</v>
      </c>
      <c r="B23" s="265">
        <f t="shared" si="9"/>
        <v>46634</v>
      </c>
      <c r="C23" s="283"/>
      <c r="D23" s="279"/>
      <c r="E23" s="280" t="str">
        <f t="shared" si="1"/>
        <v/>
      </c>
      <c r="F23" s="287"/>
      <c r="G23" s="287"/>
      <c r="H23" s="287"/>
      <c r="I23" s="281">
        <f t="shared" si="2"/>
        <v>0</v>
      </c>
      <c r="J23" s="281">
        <f t="shared" si="6"/>
        <v>0</v>
      </c>
      <c r="K23" s="282">
        <f t="shared" si="7"/>
        <v>0</v>
      </c>
      <c r="L23" s="316"/>
      <c r="M23" s="317"/>
      <c r="N23" s="317"/>
      <c r="O23" s="317"/>
      <c r="P23" s="318"/>
      <c r="Q23" s="117" t="b">
        <f t="shared" si="8"/>
        <v>0</v>
      </c>
      <c r="R23" s="117"/>
      <c r="S23" s="234">
        <f t="shared" si="3"/>
        <v>0</v>
      </c>
      <c r="T23" s="234">
        <f t="shared" si="4"/>
        <v>0</v>
      </c>
      <c r="U23" s="234">
        <f t="shared" si="4"/>
        <v>0</v>
      </c>
      <c r="V23" s="234">
        <f t="shared" si="4"/>
        <v>0</v>
      </c>
      <c r="W23" s="234">
        <f t="shared" si="5"/>
        <v>0</v>
      </c>
      <c r="X23" s="234">
        <f t="shared" si="5"/>
        <v>0</v>
      </c>
      <c r="Y23" s="234">
        <f t="shared" si="5"/>
        <v>0</v>
      </c>
      <c r="Z23" s="234"/>
      <c r="AA23" s="150"/>
      <c r="AB23" s="150"/>
      <c r="AC23" s="150"/>
      <c r="AE23" s="23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</row>
    <row r="24" spans="1:252" s="154" customFormat="1" ht="20.25" customHeight="1">
      <c r="A24" s="233" t="str">
        <f t="shared" si="0"/>
        <v>Sonntag</v>
      </c>
      <c r="B24" s="265">
        <f t="shared" si="9"/>
        <v>46635</v>
      </c>
      <c r="C24" s="283"/>
      <c r="D24" s="279"/>
      <c r="E24" s="280" t="str">
        <f t="shared" si="1"/>
        <v/>
      </c>
      <c r="F24" s="287"/>
      <c r="G24" s="287"/>
      <c r="H24" s="287"/>
      <c r="I24" s="281">
        <f t="shared" si="2"/>
        <v>0</v>
      </c>
      <c r="J24" s="281">
        <f t="shared" si="6"/>
        <v>0</v>
      </c>
      <c r="K24" s="282">
        <f t="shared" si="7"/>
        <v>0</v>
      </c>
      <c r="L24" s="316"/>
      <c r="M24" s="317"/>
      <c r="N24" s="317"/>
      <c r="O24" s="317"/>
      <c r="P24" s="318"/>
      <c r="Q24" s="117" t="b">
        <f t="shared" si="8"/>
        <v>0</v>
      </c>
      <c r="R24" s="117"/>
      <c r="S24" s="234">
        <f t="shared" si="3"/>
        <v>0</v>
      </c>
      <c r="T24" s="234">
        <f t="shared" si="4"/>
        <v>0</v>
      </c>
      <c r="U24" s="234">
        <f t="shared" si="4"/>
        <v>0</v>
      </c>
      <c r="V24" s="234">
        <f t="shared" si="4"/>
        <v>0</v>
      </c>
      <c r="W24" s="234">
        <f t="shared" si="5"/>
        <v>0</v>
      </c>
      <c r="X24" s="234">
        <f t="shared" si="5"/>
        <v>0</v>
      </c>
      <c r="Y24" s="234">
        <f t="shared" si="5"/>
        <v>0</v>
      </c>
      <c r="Z24" s="234"/>
      <c r="AA24" s="150"/>
      <c r="AB24" s="150"/>
      <c r="AC24" s="150"/>
      <c r="AE24" s="23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5"/>
      <c r="FL24" s="155"/>
      <c r="FM24" s="155"/>
      <c r="FN24" s="155"/>
      <c r="FO24" s="155"/>
      <c r="FP24" s="155"/>
      <c r="FQ24" s="155"/>
      <c r="FR24" s="155"/>
      <c r="FS24" s="155"/>
      <c r="FT24" s="155"/>
      <c r="FU24" s="155"/>
      <c r="FV24" s="155"/>
      <c r="FW24" s="155"/>
      <c r="FX24" s="155"/>
      <c r="FY24" s="155"/>
      <c r="FZ24" s="155"/>
      <c r="GA24" s="155"/>
      <c r="GB24" s="155"/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5"/>
      <c r="GV24" s="155"/>
      <c r="GW24" s="155"/>
      <c r="GX24" s="155"/>
      <c r="GY24" s="155"/>
      <c r="GZ24" s="155"/>
      <c r="HA24" s="155"/>
      <c r="HB24" s="155"/>
      <c r="HC24" s="155"/>
      <c r="HD24" s="155"/>
      <c r="HE24" s="155"/>
      <c r="HF24" s="155"/>
      <c r="HG24" s="155"/>
      <c r="HH24" s="155"/>
      <c r="HI24" s="155"/>
      <c r="HJ24" s="155"/>
      <c r="HK24" s="155"/>
      <c r="HL24" s="155"/>
      <c r="HM24" s="155"/>
      <c r="HN24" s="155"/>
      <c r="HO24" s="155"/>
      <c r="HP24" s="155"/>
      <c r="HQ24" s="155"/>
      <c r="HR24" s="155"/>
      <c r="HS24" s="155"/>
      <c r="HT24" s="155"/>
      <c r="HU24" s="155"/>
      <c r="HV24" s="155"/>
      <c r="HW24" s="155"/>
      <c r="HX24" s="155"/>
      <c r="HY24" s="155"/>
      <c r="HZ24" s="155"/>
      <c r="IA24" s="155"/>
      <c r="IB24" s="155"/>
      <c r="IC24" s="155"/>
      <c r="ID24" s="155"/>
      <c r="IE24" s="155"/>
      <c r="IF24" s="155"/>
      <c r="IG24" s="155"/>
      <c r="IH24" s="155"/>
      <c r="II24" s="155"/>
      <c r="IJ24" s="155"/>
      <c r="IK24" s="155"/>
      <c r="IL24" s="155"/>
      <c r="IM24" s="155"/>
      <c r="IN24" s="155"/>
      <c r="IO24" s="155"/>
      <c r="IP24" s="155"/>
      <c r="IQ24" s="155"/>
      <c r="IR24" s="155"/>
    </row>
    <row r="25" spans="1:252" s="154" customFormat="1" ht="20.25" customHeight="1">
      <c r="A25" s="233" t="str">
        <f t="shared" si="0"/>
        <v>Montag</v>
      </c>
      <c r="B25" s="265">
        <f t="shared" si="9"/>
        <v>46636</v>
      </c>
      <c r="C25" s="283"/>
      <c r="D25" s="279"/>
      <c r="E25" s="280">
        <f t="shared" si="1"/>
        <v>0</v>
      </c>
      <c r="F25" s="287"/>
      <c r="G25" s="287"/>
      <c r="H25" s="287"/>
      <c r="I25" s="281">
        <f t="shared" si="2"/>
        <v>0</v>
      </c>
      <c r="J25" s="281">
        <f t="shared" si="6"/>
        <v>0</v>
      </c>
      <c r="K25" s="282">
        <f t="shared" si="7"/>
        <v>0</v>
      </c>
      <c r="L25" s="316"/>
      <c r="M25" s="317"/>
      <c r="N25" s="317"/>
      <c r="O25" s="317"/>
      <c r="P25" s="318"/>
      <c r="Q25" s="117" t="b">
        <f t="shared" si="8"/>
        <v>0</v>
      </c>
      <c r="R25" s="117"/>
      <c r="S25" s="234">
        <f t="shared" si="3"/>
        <v>0</v>
      </c>
      <c r="T25" s="234">
        <f t="shared" si="4"/>
        <v>0</v>
      </c>
      <c r="U25" s="234">
        <f t="shared" si="4"/>
        <v>0</v>
      </c>
      <c r="V25" s="234">
        <f t="shared" si="4"/>
        <v>0</v>
      </c>
      <c r="W25" s="234">
        <f t="shared" si="5"/>
        <v>0</v>
      </c>
      <c r="X25" s="234">
        <f t="shared" si="5"/>
        <v>0</v>
      </c>
      <c r="Y25" s="234">
        <f t="shared" si="5"/>
        <v>0</v>
      </c>
      <c r="Z25" s="234"/>
      <c r="AA25" s="150"/>
      <c r="AB25" s="150"/>
      <c r="AC25" s="150"/>
      <c r="AE25" s="23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5"/>
      <c r="FL25" s="155"/>
      <c r="FM25" s="155"/>
      <c r="FN25" s="155"/>
      <c r="FO25" s="155"/>
      <c r="FP25" s="155"/>
      <c r="FQ25" s="155"/>
      <c r="FR25" s="155"/>
      <c r="FS25" s="155"/>
      <c r="FT25" s="155"/>
      <c r="FU25" s="155"/>
      <c r="FV25" s="155"/>
      <c r="FW25" s="155"/>
      <c r="FX25" s="155"/>
      <c r="FY25" s="155"/>
      <c r="FZ25" s="155"/>
      <c r="GA25" s="155"/>
      <c r="GB25" s="155"/>
      <c r="GC25" s="155"/>
      <c r="GD25" s="155"/>
      <c r="GE25" s="155"/>
      <c r="GF25" s="155"/>
      <c r="GG25" s="155"/>
      <c r="GH25" s="155"/>
      <c r="GI25" s="155"/>
      <c r="GJ25" s="155"/>
      <c r="GK25" s="155"/>
      <c r="GL25" s="155"/>
      <c r="GM25" s="155"/>
      <c r="GN25" s="155"/>
      <c r="GO25" s="155"/>
      <c r="GP25" s="155"/>
      <c r="GQ25" s="155"/>
      <c r="GR25" s="155"/>
      <c r="GS25" s="155"/>
      <c r="GT25" s="155"/>
      <c r="GU25" s="155"/>
      <c r="GV25" s="155"/>
      <c r="GW25" s="155"/>
      <c r="GX25" s="155"/>
      <c r="GY25" s="155"/>
      <c r="GZ25" s="155"/>
      <c r="HA25" s="155"/>
      <c r="HB25" s="155"/>
      <c r="HC25" s="155"/>
      <c r="HD25" s="155"/>
      <c r="HE25" s="155"/>
      <c r="HF25" s="155"/>
      <c r="HG25" s="155"/>
      <c r="HH25" s="155"/>
      <c r="HI25" s="155"/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5"/>
      <c r="HU25" s="155"/>
      <c r="HV25" s="155"/>
      <c r="HW25" s="155"/>
      <c r="HX25" s="155"/>
      <c r="HY25" s="155"/>
      <c r="HZ25" s="155"/>
      <c r="IA25" s="155"/>
      <c r="IB25" s="155"/>
      <c r="IC25" s="155"/>
      <c r="ID25" s="155"/>
      <c r="IE25" s="155"/>
      <c r="IF25" s="155"/>
      <c r="IG25" s="155"/>
      <c r="IH25" s="155"/>
      <c r="II25" s="155"/>
      <c r="IJ25" s="155"/>
      <c r="IK25" s="155"/>
      <c r="IL25" s="155"/>
      <c r="IM25" s="155"/>
      <c r="IN25" s="155"/>
      <c r="IO25" s="155"/>
      <c r="IP25" s="155"/>
      <c r="IQ25" s="155"/>
      <c r="IR25" s="155"/>
    </row>
    <row r="26" spans="1:252" s="154" customFormat="1" ht="20.25" customHeight="1">
      <c r="A26" s="233" t="str">
        <f t="shared" si="0"/>
        <v>Dienstag</v>
      </c>
      <c r="B26" s="265">
        <f t="shared" si="9"/>
        <v>46637</v>
      </c>
      <c r="C26" s="283"/>
      <c r="D26" s="279"/>
      <c r="E26" s="280">
        <f t="shared" si="1"/>
        <v>0</v>
      </c>
      <c r="F26" s="287"/>
      <c r="G26" s="287"/>
      <c r="H26" s="287"/>
      <c r="I26" s="281">
        <f t="shared" si="2"/>
        <v>0</v>
      </c>
      <c r="J26" s="281">
        <f t="shared" si="6"/>
        <v>0</v>
      </c>
      <c r="K26" s="282">
        <f t="shared" si="7"/>
        <v>0</v>
      </c>
      <c r="L26" s="316"/>
      <c r="M26" s="317"/>
      <c r="N26" s="317"/>
      <c r="O26" s="317"/>
      <c r="P26" s="318"/>
      <c r="Q26" s="117" t="b">
        <f t="shared" si="8"/>
        <v>0</v>
      </c>
      <c r="R26" s="117"/>
      <c r="S26" s="234">
        <f t="shared" si="3"/>
        <v>0</v>
      </c>
      <c r="T26" s="234">
        <f t="shared" si="4"/>
        <v>0</v>
      </c>
      <c r="U26" s="234">
        <f t="shared" si="4"/>
        <v>0</v>
      </c>
      <c r="V26" s="234">
        <f t="shared" si="4"/>
        <v>0</v>
      </c>
      <c r="W26" s="234">
        <f t="shared" si="5"/>
        <v>0</v>
      </c>
      <c r="X26" s="234">
        <f t="shared" si="5"/>
        <v>0</v>
      </c>
      <c r="Y26" s="234">
        <f t="shared" si="5"/>
        <v>0</v>
      </c>
      <c r="Z26" s="234"/>
      <c r="AA26" s="150"/>
      <c r="AB26" s="150"/>
      <c r="AC26" s="150"/>
      <c r="AE26" s="23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</row>
    <row r="27" spans="1:252" s="154" customFormat="1" ht="20.25" customHeight="1">
      <c r="A27" s="233" t="str">
        <f t="shared" si="0"/>
        <v>Mittwoch</v>
      </c>
      <c r="B27" s="265">
        <f t="shared" si="9"/>
        <v>46638</v>
      </c>
      <c r="C27" s="283"/>
      <c r="D27" s="279"/>
      <c r="E27" s="280">
        <f t="shared" si="1"/>
        <v>0</v>
      </c>
      <c r="F27" s="287"/>
      <c r="G27" s="287"/>
      <c r="H27" s="287"/>
      <c r="I27" s="281">
        <f t="shared" si="2"/>
        <v>0</v>
      </c>
      <c r="J27" s="281">
        <f t="shared" si="6"/>
        <v>0</v>
      </c>
      <c r="K27" s="282">
        <f t="shared" si="7"/>
        <v>0</v>
      </c>
      <c r="L27" s="316"/>
      <c r="M27" s="317"/>
      <c r="N27" s="317"/>
      <c r="O27" s="317"/>
      <c r="P27" s="318"/>
      <c r="Q27" s="117" t="b">
        <f t="shared" si="8"/>
        <v>0</v>
      </c>
      <c r="R27" s="117"/>
      <c r="S27" s="234">
        <f t="shared" si="3"/>
        <v>0</v>
      </c>
      <c r="T27" s="234">
        <f t="shared" si="4"/>
        <v>0</v>
      </c>
      <c r="U27" s="234">
        <f t="shared" si="4"/>
        <v>0</v>
      </c>
      <c r="V27" s="234">
        <f t="shared" si="4"/>
        <v>0</v>
      </c>
      <c r="W27" s="234">
        <f t="shared" si="5"/>
        <v>0</v>
      </c>
      <c r="X27" s="234">
        <f t="shared" si="5"/>
        <v>0</v>
      </c>
      <c r="Y27" s="234">
        <f t="shared" si="5"/>
        <v>0</v>
      </c>
      <c r="Z27" s="234"/>
      <c r="AA27" s="150"/>
      <c r="AB27" s="150"/>
      <c r="AC27" s="150"/>
      <c r="AE27" s="23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</row>
    <row r="28" spans="1:252" s="154" customFormat="1" ht="20.25" customHeight="1">
      <c r="A28" s="233" t="str">
        <f t="shared" si="0"/>
        <v>Donnerstag</v>
      </c>
      <c r="B28" s="265">
        <f t="shared" si="9"/>
        <v>46639</v>
      </c>
      <c r="C28" s="283"/>
      <c r="D28" s="279"/>
      <c r="E28" s="280">
        <f t="shared" si="1"/>
        <v>0</v>
      </c>
      <c r="F28" s="287"/>
      <c r="G28" s="287"/>
      <c r="H28" s="287"/>
      <c r="I28" s="281">
        <f t="shared" si="2"/>
        <v>0</v>
      </c>
      <c r="J28" s="281">
        <f t="shared" si="6"/>
        <v>0</v>
      </c>
      <c r="K28" s="282">
        <f t="shared" si="7"/>
        <v>0</v>
      </c>
      <c r="L28" s="316"/>
      <c r="M28" s="317"/>
      <c r="N28" s="317"/>
      <c r="O28" s="317"/>
      <c r="P28" s="318"/>
      <c r="Q28" s="117" t="b">
        <f t="shared" si="8"/>
        <v>0</v>
      </c>
      <c r="R28" s="117"/>
      <c r="S28" s="234">
        <f t="shared" si="3"/>
        <v>0</v>
      </c>
      <c r="T28" s="234">
        <f t="shared" si="4"/>
        <v>0</v>
      </c>
      <c r="U28" s="234">
        <f t="shared" si="4"/>
        <v>0</v>
      </c>
      <c r="V28" s="234">
        <f t="shared" si="4"/>
        <v>0</v>
      </c>
      <c r="W28" s="234">
        <f t="shared" si="5"/>
        <v>0</v>
      </c>
      <c r="X28" s="234">
        <f t="shared" si="5"/>
        <v>0</v>
      </c>
      <c r="Y28" s="234">
        <f t="shared" si="5"/>
        <v>0</v>
      </c>
      <c r="Z28" s="234"/>
      <c r="AA28" s="150"/>
      <c r="AB28" s="150"/>
      <c r="AC28" s="150"/>
      <c r="AE28" s="23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</row>
    <row r="29" spans="1:252" s="154" customFormat="1" ht="20.25" customHeight="1">
      <c r="A29" s="233" t="str">
        <f t="shared" si="0"/>
        <v>Freitag</v>
      </c>
      <c r="B29" s="265">
        <f t="shared" si="9"/>
        <v>46640</v>
      </c>
      <c r="C29" s="283"/>
      <c r="D29" s="279"/>
      <c r="E29" s="280">
        <f t="shared" si="1"/>
        <v>0</v>
      </c>
      <c r="F29" s="287"/>
      <c r="G29" s="287"/>
      <c r="H29" s="287"/>
      <c r="I29" s="281">
        <f t="shared" si="2"/>
        <v>0</v>
      </c>
      <c r="J29" s="281">
        <f t="shared" si="6"/>
        <v>0</v>
      </c>
      <c r="K29" s="282">
        <f t="shared" si="7"/>
        <v>0</v>
      </c>
      <c r="L29" s="316"/>
      <c r="M29" s="317"/>
      <c r="N29" s="317"/>
      <c r="O29" s="317"/>
      <c r="P29" s="318"/>
      <c r="Q29" s="117" t="b">
        <f t="shared" si="8"/>
        <v>0</v>
      </c>
      <c r="R29" s="117"/>
      <c r="S29" s="234">
        <f t="shared" si="3"/>
        <v>0</v>
      </c>
      <c r="T29" s="234">
        <f t="shared" si="4"/>
        <v>0</v>
      </c>
      <c r="U29" s="234">
        <f t="shared" si="4"/>
        <v>0</v>
      </c>
      <c r="V29" s="234">
        <f t="shared" si="4"/>
        <v>0</v>
      </c>
      <c r="W29" s="234">
        <f t="shared" si="5"/>
        <v>0</v>
      </c>
      <c r="X29" s="234">
        <f t="shared" si="5"/>
        <v>0</v>
      </c>
      <c r="Y29" s="234">
        <f t="shared" si="5"/>
        <v>0</v>
      </c>
      <c r="Z29" s="234"/>
      <c r="AA29" s="150"/>
      <c r="AB29" s="150"/>
      <c r="AC29" s="150"/>
      <c r="AE29" s="23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5"/>
      <c r="FL29" s="155"/>
      <c r="FM29" s="155"/>
      <c r="FN29" s="155"/>
      <c r="FO29" s="155"/>
      <c r="FP29" s="155"/>
      <c r="FQ29" s="155"/>
      <c r="FR29" s="155"/>
      <c r="FS29" s="155"/>
      <c r="FT29" s="155"/>
      <c r="FU29" s="155"/>
      <c r="FV29" s="155"/>
      <c r="FW29" s="155"/>
      <c r="FX29" s="155"/>
      <c r="FY29" s="155"/>
      <c r="FZ29" s="155"/>
      <c r="GA29" s="155"/>
      <c r="GB29" s="155"/>
      <c r="GC29" s="155"/>
      <c r="GD29" s="155"/>
      <c r="GE29" s="155"/>
      <c r="GF29" s="155"/>
      <c r="GG29" s="155"/>
      <c r="GH29" s="155"/>
      <c r="GI29" s="155"/>
      <c r="GJ29" s="155"/>
      <c r="GK29" s="155"/>
      <c r="GL29" s="155"/>
      <c r="GM29" s="155"/>
      <c r="GN29" s="155"/>
      <c r="GO29" s="155"/>
      <c r="GP29" s="155"/>
      <c r="GQ29" s="155"/>
      <c r="GR29" s="155"/>
      <c r="GS29" s="155"/>
      <c r="GT29" s="155"/>
      <c r="GU29" s="155"/>
      <c r="GV29" s="155"/>
      <c r="GW29" s="155"/>
      <c r="GX29" s="155"/>
      <c r="GY29" s="155"/>
      <c r="GZ29" s="155"/>
      <c r="HA29" s="155"/>
      <c r="HB29" s="155"/>
      <c r="HC29" s="155"/>
      <c r="HD29" s="155"/>
      <c r="HE29" s="155"/>
      <c r="HF29" s="155"/>
      <c r="HG29" s="155"/>
      <c r="HH29" s="155"/>
      <c r="HI29" s="155"/>
      <c r="HJ29" s="155"/>
      <c r="HK29" s="155"/>
      <c r="HL29" s="155"/>
      <c r="HM29" s="155"/>
      <c r="HN29" s="155"/>
      <c r="HO29" s="155"/>
      <c r="HP29" s="155"/>
      <c r="HQ29" s="155"/>
      <c r="HR29" s="155"/>
      <c r="HS29" s="155"/>
      <c r="HT29" s="155"/>
      <c r="HU29" s="155"/>
      <c r="HV29" s="155"/>
      <c r="HW29" s="155"/>
      <c r="HX29" s="155"/>
      <c r="HY29" s="155"/>
      <c r="HZ29" s="155"/>
      <c r="IA29" s="155"/>
      <c r="IB29" s="155"/>
      <c r="IC29" s="155"/>
      <c r="ID29" s="155"/>
      <c r="IE29" s="155"/>
      <c r="IF29" s="155"/>
      <c r="IG29" s="155"/>
      <c r="IH29" s="155"/>
      <c r="II29" s="155"/>
      <c r="IJ29" s="155"/>
      <c r="IK29" s="155"/>
      <c r="IL29" s="155"/>
      <c r="IM29" s="155"/>
      <c r="IN29" s="155"/>
      <c r="IO29" s="155"/>
      <c r="IP29" s="155"/>
      <c r="IQ29" s="155"/>
      <c r="IR29" s="155"/>
    </row>
    <row r="30" spans="1:252" s="154" customFormat="1" ht="20.25" customHeight="1">
      <c r="A30" s="233" t="str">
        <f t="shared" si="0"/>
        <v>Samstag</v>
      </c>
      <c r="B30" s="265">
        <f t="shared" si="9"/>
        <v>46641</v>
      </c>
      <c r="C30" s="283"/>
      <c r="D30" s="279"/>
      <c r="E30" s="280" t="str">
        <f t="shared" si="1"/>
        <v/>
      </c>
      <c r="F30" s="287"/>
      <c r="G30" s="287"/>
      <c r="H30" s="287"/>
      <c r="I30" s="281">
        <f t="shared" si="2"/>
        <v>0</v>
      </c>
      <c r="J30" s="281">
        <f t="shared" si="6"/>
        <v>0</v>
      </c>
      <c r="K30" s="282">
        <f t="shared" si="7"/>
        <v>0</v>
      </c>
      <c r="L30" s="316"/>
      <c r="M30" s="317"/>
      <c r="N30" s="317"/>
      <c r="O30" s="317"/>
      <c r="P30" s="318"/>
      <c r="Q30" s="117" t="b">
        <f t="shared" si="8"/>
        <v>0</v>
      </c>
      <c r="R30" s="117"/>
      <c r="S30" s="234">
        <f t="shared" si="3"/>
        <v>0</v>
      </c>
      <c r="T30" s="234">
        <f t="shared" si="4"/>
        <v>0</v>
      </c>
      <c r="U30" s="234">
        <f t="shared" si="4"/>
        <v>0</v>
      </c>
      <c r="V30" s="234">
        <f t="shared" si="4"/>
        <v>0</v>
      </c>
      <c r="W30" s="234">
        <f t="shared" si="5"/>
        <v>0</v>
      </c>
      <c r="X30" s="234">
        <f t="shared" si="5"/>
        <v>0</v>
      </c>
      <c r="Y30" s="234">
        <f t="shared" si="5"/>
        <v>0</v>
      </c>
      <c r="Z30" s="234"/>
      <c r="AA30" s="150"/>
      <c r="AB30" s="236"/>
      <c r="AC30" s="150"/>
      <c r="AE30" s="23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  <c r="CW30" s="155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5"/>
      <c r="DP30" s="155"/>
      <c r="DQ30" s="155"/>
      <c r="DR30" s="155"/>
      <c r="DS30" s="155"/>
      <c r="DT30" s="155"/>
      <c r="DU30" s="155"/>
      <c r="DV30" s="155"/>
      <c r="DW30" s="155"/>
      <c r="DX30" s="155"/>
      <c r="DY30" s="155"/>
      <c r="DZ30" s="155"/>
      <c r="EA30" s="155"/>
      <c r="EB30" s="155"/>
      <c r="EC30" s="155"/>
      <c r="ED30" s="155"/>
      <c r="EE30" s="155"/>
      <c r="EF30" s="155"/>
      <c r="EG30" s="155"/>
      <c r="EH30" s="155"/>
      <c r="EI30" s="155"/>
      <c r="EJ30" s="155"/>
      <c r="EK30" s="155"/>
      <c r="EL30" s="155"/>
      <c r="EM30" s="155"/>
      <c r="EN30" s="155"/>
      <c r="EO30" s="155"/>
      <c r="EP30" s="155"/>
      <c r="EQ30" s="155"/>
      <c r="ER30" s="155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5"/>
      <c r="FL30" s="155"/>
      <c r="FM30" s="155"/>
      <c r="FN30" s="155"/>
      <c r="FO30" s="155"/>
      <c r="FP30" s="155"/>
      <c r="FQ30" s="155"/>
      <c r="FR30" s="155"/>
      <c r="FS30" s="155"/>
      <c r="FT30" s="155"/>
      <c r="FU30" s="155"/>
      <c r="FV30" s="155"/>
      <c r="FW30" s="155"/>
      <c r="FX30" s="155"/>
      <c r="FY30" s="155"/>
      <c r="FZ30" s="155"/>
      <c r="GA30" s="155"/>
      <c r="GB30" s="155"/>
      <c r="GC30" s="155"/>
      <c r="GD30" s="155"/>
      <c r="GE30" s="155"/>
      <c r="GF30" s="155"/>
      <c r="GG30" s="155"/>
      <c r="GH30" s="155"/>
      <c r="GI30" s="155"/>
      <c r="GJ30" s="155"/>
      <c r="GK30" s="155"/>
      <c r="GL30" s="155"/>
      <c r="GM30" s="155"/>
      <c r="GN30" s="155"/>
      <c r="GO30" s="155"/>
      <c r="GP30" s="155"/>
      <c r="GQ30" s="155"/>
      <c r="GR30" s="155"/>
      <c r="GS30" s="155"/>
      <c r="GT30" s="155"/>
      <c r="GU30" s="155"/>
      <c r="GV30" s="155"/>
      <c r="GW30" s="155"/>
      <c r="GX30" s="155"/>
      <c r="GY30" s="155"/>
      <c r="GZ30" s="155"/>
      <c r="HA30" s="155"/>
      <c r="HB30" s="155"/>
      <c r="HC30" s="155"/>
      <c r="HD30" s="155"/>
      <c r="HE30" s="155"/>
      <c r="HF30" s="155"/>
      <c r="HG30" s="155"/>
      <c r="HH30" s="155"/>
      <c r="HI30" s="155"/>
      <c r="HJ30" s="155"/>
      <c r="HK30" s="155"/>
      <c r="HL30" s="155"/>
      <c r="HM30" s="155"/>
      <c r="HN30" s="155"/>
      <c r="HO30" s="155"/>
      <c r="HP30" s="155"/>
      <c r="HQ30" s="155"/>
      <c r="HR30" s="155"/>
      <c r="HS30" s="155"/>
      <c r="HT30" s="155"/>
      <c r="HU30" s="155"/>
      <c r="HV30" s="155"/>
      <c r="HW30" s="155"/>
      <c r="HX30" s="155"/>
      <c r="HY30" s="155"/>
      <c r="HZ30" s="155"/>
      <c r="IA30" s="155"/>
      <c r="IB30" s="155"/>
      <c r="IC30" s="155"/>
      <c r="ID30" s="155"/>
      <c r="IE30" s="155"/>
      <c r="IF30" s="155"/>
      <c r="IG30" s="155"/>
      <c r="IH30" s="155"/>
      <c r="II30" s="155"/>
      <c r="IJ30" s="155"/>
      <c r="IK30" s="155"/>
      <c r="IL30" s="155"/>
      <c r="IM30" s="155"/>
      <c r="IN30" s="155"/>
      <c r="IO30" s="155"/>
      <c r="IP30" s="155"/>
      <c r="IQ30" s="155"/>
      <c r="IR30" s="155"/>
    </row>
    <row r="31" spans="1:252" s="154" customFormat="1" ht="20.25" customHeight="1">
      <c r="A31" s="233" t="str">
        <f t="shared" si="0"/>
        <v>Sonntag</v>
      </c>
      <c r="B31" s="265">
        <f t="shared" si="9"/>
        <v>46642</v>
      </c>
      <c r="C31" s="283"/>
      <c r="D31" s="279"/>
      <c r="E31" s="280" t="str">
        <f t="shared" si="1"/>
        <v/>
      </c>
      <c r="F31" s="287"/>
      <c r="G31" s="287"/>
      <c r="H31" s="287"/>
      <c r="I31" s="281">
        <f t="shared" si="2"/>
        <v>0</v>
      </c>
      <c r="J31" s="281">
        <f t="shared" si="6"/>
        <v>0</v>
      </c>
      <c r="K31" s="282">
        <f t="shared" si="7"/>
        <v>0</v>
      </c>
      <c r="L31" s="316"/>
      <c r="M31" s="317"/>
      <c r="N31" s="317"/>
      <c r="O31" s="317"/>
      <c r="P31" s="318"/>
      <c r="Q31" s="117" t="b">
        <f t="shared" si="8"/>
        <v>0</v>
      </c>
      <c r="R31" s="117"/>
      <c r="S31" s="234">
        <f t="shared" si="3"/>
        <v>0</v>
      </c>
      <c r="T31" s="234">
        <f t="shared" si="4"/>
        <v>0</v>
      </c>
      <c r="U31" s="234">
        <f t="shared" si="4"/>
        <v>0</v>
      </c>
      <c r="V31" s="234">
        <f t="shared" si="4"/>
        <v>0</v>
      </c>
      <c r="W31" s="234">
        <f t="shared" si="5"/>
        <v>0</v>
      </c>
      <c r="X31" s="234">
        <f t="shared" si="5"/>
        <v>0</v>
      </c>
      <c r="Y31" s="234">
        <f t="shared" si="5"/>
        <v>0</v>
      </c>
      <c r="Z31" s="234"/>
      <c r="AA31" s="150"/>
      <c r="AB31" s="150"/>
      <c r="AC31" s="150"/>
      <c r="AE31" s="23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5"/>
      <c r="FL31" s="155"/>
      <c r="FM31" s="155"/>
      <c r="FN31" s="155"/>
      <c r="FO31" s="155"/>
      <c r="FP31" s="155"/>
      <c r="FQ31" s="155"/>
      <c r="FR31" s="155"/>
      <c r="FS31" s="155"/>
      <c r="FT31" s="155"/>
      <c r="FU31" s="155"/>
      <c r="FV31" s="155"/>
      <c r="FW31" s="155"/>
      <c r="FX31" s="155"/>
      <c r="FY31" s="155"/>
      <c r="FZ31" s="155"/>
      <c r="GA31" s="155"/>
      <c r="GB31" s="155"/>
      <c r="GC31" s="155"/>
      <c r="GD31" s="155"/>
      <c r="GE31" s="155"/>
      <c r="GF31" s="155"/>
      <c r="GG31" s="155"/>
      <c r="GH31" s="155"/>
      <c r="GI31" s="155"/>
      <c r="GJ31" s="155"/>
      <c r="GK31" s="155"/>
      <c r="GL31" s="155"/>
      <c r="GM31" s="155"/>
      <c r="GN31" s="155"/>
      <c r="GO31" s="155"/>
      <c r="GP31" s="155"/>
      <c r="GQ31" s="155"/>
      <c r="GR31" s="155"/>
      <c r="GS31" s="155"/>
      <c r="GT31" s="155"/>
      <c r="GU31" s="155"/>
      <c r="GV31" s="155"/>
      <c r="GW31" s="155"/>
      <c r="GX31" s="155"/>
      <c r="GY31" s="155"/>
      <c r="GZ31" s="155"/>
      <c r="HA31" s="155"/>
      <c r="HB31" s="155"/>
      <c r="HC31" s="155"/>
      <c r="HD31" s="155"/>
      <c r="HE31" s="155"/>
      <c r="HF31" s="155"/>
      <c r="HG31" s="155"/>
      <c r="HH31" s="155"/>
      <c r="HI31" s="155"/>
      <c r="HJ31" s="155"/>
      <c r="HK31" s="155"/>
      <c r="HL31" s="155"/>
      <c r="HM31" s="155"/>
      <c r="HN31" s="155"/>
      <c r="HO31" s="155"/>
      <c r="HP31" s="155"/>
      <c r="HQ31" s="155"/>
      <c r="HR31" s="155"/>
      <c r="HS31" s="155"/>
      <c r="HT31" s="155"/>
      <c r="HU31" s="155"/>
      <c r="HV31" s="155"/>
      <c r="HW31" s="155"/>
      <c r="HX31" s="155"/>
      <c r="HY31" s="155"/>
      <c r="HZ31" s="155"/>
      <c r="IA31" s="155"/>
      <c r="IB31" s="155"/>
      <c r="IC31" s="155"/>
      <c r="ID31" s="155"/>
      <c r="IE31" s="155"/>
      <c r="IF31" s="155"/>
      <c r="IG31" s="155"/>
      <c r="IH31" s="155"/>
      <c r="II31" s="155"/>
      <c r="IJ31" s="155"/>
      <c r="IK31" s="155"/>
      <c r="IL31" s="155"/>
      <c r="IM31" s="155"/>
      <c r="IN31" s="155"/>
      <c r="IO31" s="155"/>
      <c r="IP31" s="155"/>
      <c r="IQ31" s="155"/>
      <c r="IR31" s="155"/>
    </row>
    <row r="32" spans="1:252" s="154" customFormat="1" ht="20.25" customHeight="1">
      <c r="A32" s="233" t="str">
        <f t="shared" si="0"/>
        <v>Montag</v>
      </c>
      <c r="B32" s="265">
        <f t="shared" si="9"/>
        <v>46643</v>
      </c>
      <c r="C32" s="283"/>
      <c r="D32" s="279"/>
      <c r="E32" s="280">
        <f t="shared" si="1"/>
        <v>0</v>
      </c>
      <c r="F32" s="287"/>
      <c r="G32" s="287"/>
      <c r="H32" s="287"/>
      <c r="I32" s="281">
        <f t="shared" si="2"/>
        <v>0</v>
      </c>
      <c r="J32" s="281">
        <f t="shared" si="6"/>
        <v>0</v>
      </c>
      <c r="K32" s="282">
        <f t="shared" si="7"/>
        <v>0</v>
      </c>
      <c r="L32" s="316"/>
      <c r="M32" s="317"/>
      <c r="N32" s="317"/>
      <c r="O32" s="317"/>
      <c r="P32" s="318"/>
      <c r="Q32" s="117" t="b">
        <f t="shared" si="8"/>
        <v>0</v>
      </c>
      <c r="R32" s="117"/>
      <c r="S32" s="234">
        <f t="shared" si="3"/>
        <v>0</v>
      </c>
      <c r="T32" s="234">
        <f t="shared" si="4"/>
        <v>0</v>
      </c>
      <c r="U32" s="234">
        <f t="shared" si="4"/>
        <v>0</v>
      </c>
      <c r="V32" s="234">
        <f t="shared" si="4"/>
        <v>0</v>
      </c>
      <c r="W32" s="234">
        <f t="shared" si="5"/>
        <v>0</v>
      </c>
      <c r="X32" s="234">
        <f t="shared" si="5"/>
        <v>0</v>
      </c>
      <c r="Y32" s="234">
        <f t="shared" si="5"/>
        <v>0</v>
      </c>
      <c r="Z32" s="234"/>
      <c r="AA32" s="150"/>
      <c r="AB32" s="150"/>
      <c r="AC32" s="150"/>
      <c r="AE32" s="23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5"/>
      <c r="FL32" s="155"/>
      <c r="FM32" s="155"/>
      <c r="FN32" s="155"/>
      <c r="FO32" s="155"/>
      <c r="FP32" s="155"/>
      <c r="FQ32" s="155"/>
      <c r="FR32" s="155"/>
      <c r="FS32" s="155"/>
      <c r="FT32" s="155"/>
      <c r="FU32" s="155"/>
      <c r="FV32" s="155"/>
      <c r="FW32" s="155"/>
      <c r="FX32" s="155"/>
      <c r="FY32" s="155"/>
      <c r="FZ32" s="155"/>
      <c r="GA32" s="155"/>
      <c r="GB32" s="155"/>
      <c r="GC32" s="155"/>
      <c r="GD32" s="155"/>
      <c r="GE32" s="155"/>
      <c r="GF32" s="155"/>
      <c r="GG32" s="155"/>
      <c r="GH32" s="155"/>
      <c r="GI32" s="155"/>
      <c r="GJ32" s="155"/>
      <c r="GK32" s="155"/>
      <c r="GL32" s="155"/>
      <c r="GM32" s="155"/>
      <c r="GN32" s="155"/>
      <c r="GO32" s="155"/>
      <c r="GP32" s="155"/>
      <c r="GQ32" s="155"/>
      <c r="GR32" s="155"/>
      <c r="GS32" s="155"/>
      <c r="GT32" s="155"/>
      <c r="GU32" s="155"/>
      <c r="GV32" s="155"/>
      <c r="GW32" s="155"/>
      <c r="GX32" s="155"/>
      <c r="GY32" s="155"/>
      <c r="GZ32" s="155"/>
      <c r="HA32" s="155"/>
      <c r="HB32" s="155"/>
      <c r="HC32" s="155"/>
      <c r="HD32" s="155"/>
      <c r="HE32" s="155"/>
      <c r="HF32" s="155"/>
      <c r="HG32" s="155"/>
      <c r="HH32" s="155"/>
      <c r="HI32" s="155"/>
      <c r="HJ32" s="155"/>
      <c r="HK32" s="155"/>
      <c r="HL32" s="155"/>
      <c r="HM32" s="155"/>
      <c r="HN32" s="155"/>
      <c r="HO32" s="155"/>
      <c r="HP32" s="155"/>
      <c r="HQ32" s="155"/>
      <c r="HR32" s="155"/>
      <c r="HS32" s="155"/>
      <c r="HT32" s="155"/>
      <c r="HU32" s="155"/>
      <c r="HV32" s="155"/>
      <c r="HW32" s="155"/>
      <c r="HX32" s="155"/>
      <c r="HY32" s="155"/>
      <c r="HZ32" s="155"/>
      <c r="IA32" s="155"/>
      <c r="IB32" s="155"/>
      <c r="IC32" s="155"/>
      <c r="ID32" s="155"/>
      <c r="IE32" s="155"/>
      <c r="IF32" s="155"/>
      <c r="IG32" s="155"/>
      <c r="IH32" s="155"/>
      <c r="II32" s="155"/>
      <c r="IJ32" s="155"/>
      <c r="IK32" s="155"/>
      <c r="IL32" s="155"/>
      <c r="IM32" s="155"/>
      <c r="IN32" s="155"/>
      <c r="IO32" s="155"/>
      <c r="IP32" s="155"/>
      <c r="IQ32" s="155"/>
      <c r="IR32" s="155"/>
    </row>
    <row r="33" spans="1:252" s="154" customFormat="1" ht="20.25" customHeight="1">
      <c r="A33" s="233" t="str">
        <f t="shared" si="0"/>
        <v>Dienstag</v>
      </c>
      <c r="B33" s="265">
        <f t="shared" si="9"/>
        <v>46644</v>
      </c>
      <c r="C33" s="283"/>
      <c r="D33" s="279"/>
      <c r="E33" s="280">
        <f t="shared" si="1"/>
        <v>0</v>
      </c>
      <c r="F33" s="287"/>
      <c r="G33" s="287"/>
      <c r="H33" s="287"/>
      <c r="I33" s="281">
        <f t="shared" si="2"/>
        <v>0</v>
      </c>
      <c r="J33" s="281">
        <f t="shared" si="6"/>
        <v>0</v>
      </c>
      <c r="K33" s="282">
        <f t="shared" si="7"/>
        <v>0</v>
      </c>
      <c r="L33" s="316"/>
      <c r="M33" s="317"/>
      <c r="N33" s="317"/>
      <c r="O33" s="317"/>
      <c r="P33" s="318"/>
      <c r="Q33" s="117" t="b">
        <f t="shared" si="8"/>
        <v>0</v>
      </c>
      <c r="R33" s="117"/>
      <c r="S33" s="234">
        <f t="shared" si="3"/>
        <v>0</v>
      </c>
      <c r="T33" s="234">
        <f t="shared" si="4"/>
        <v>0</v>
      </c>
      <c r="U33" s="234">
        <f t="shared" si="4"/>
        <v>0</v>
      </c>
      <c r="V33" s="234">
        <f t="shared" si="4"/>
        <v>0</v>
      </c>
      <c r="W33" s="234">
        <f t="shared" si="5"/>
        <v>0</v>
      </c>
      <c r="X33" s="234">
        <f t="shared" si="5"/>
        <v>0</v>
      </c>
      <c r="Y33" s="234">
        <f t="shared" si="5"/>
        <v>0</v>
      </c>
      <c r="Z33" s="234"/>
      <c r="AA33" s="150"/>
      <c r="AB33" s="150"/>
      <c r="AC33" s="150"/>
      <c r="AE33" s="23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5"/>
      <c r="FL33" s="155"/>
      <c r="FM33" s="155"/>
      <c r="FN33" s="155"/>
      <c r="FO33" s="155"/>
      <c r="FP33" s="155"/>
      <c r="FQ33" s="155"/>
      <c r="FR33" s="155"/>
      <c r="FS33" s="155"/>
      <c r="FT33" s="155"/>
      <c r="FU33" s="155"/>
      <c r="FV33" s="155"/>
      <c r="FW33" s="155"/>
      <c r="FX33" s="155"/>
      <c r="FY33" s="155"/>
      <c r="FZ33" s="155"/>
      <c r="GA33" s="155"/>
      <c r="GB33" s="155"/>
      <c r="GC33" s="155"/>
      <c r="GD33" s="155"/>
      <c r="GE33" s="155"/>
      <c r="GF33" s="155"/>
      <c r="GG33" s="155"/>
      <c r="GH33" s="155"/>
      <c r="GI33" s="155"/>
      <c r="GJ33" s="155"/>
      <c r="GK33" s="155"/>
      <c r="GL33" s="155"/>
      <c r="GM33" s="155"/>
      <c r="GN33" s="155"/>
      <c r="GO33" s="155"/>
      <c r="GP33" s="155"/>
      <c r="GQ33" s="155"/>
      <c r="GR33" s="155"/>
      <c r="GS33" s="155"/>
      <c r="GT33" s="155"/>
      <c r="GU33" s="155"/>
      <c r="GV33" s="155"/>
      <c r="GW33" s="155"/>
      <c r="GX33" s="155"/>
      <c r="GY33" s="155"/>
      <c r="GZ33" s="155"/>
      <c r="HA33" s="155"/>
      <c r="HB33" s="155"/>
      <c r="HC33" s="155"/>
      <c r="HD33" s="155"/>
      <c r="HE33" s="155"/>
      <c r="HF33" s="155"/>
      <c r="HG33" s="155"/>
      <c r="HH33" s="155"/>
      <c r="HI33" s="155"/>
      <c r="HJ33" s="155"/>
      <c r="HK33" s="155"/>
      <c r="HL33" s="155"/>
      <c r="HM33" s="155"/>
      <c r="HN33" s="155"/>
      <c r="HO33" s="155"/>
      <c r="HP33" s="155"/>
      <c r="HQ33" s="155"/>
      <c r="HR33" s="155"/>
      <c r="HS33" s="155"/>
      <c r="HT33" s="155"/>
      <c r="HU33" s="155"/>
      <c r="HV33" s="155"/>
      <c r="HW33" s="155"/>
      <c r="HX33" s="155"/>
      <c r="HY33" s="155"/>
      <c r="HZ33" s="155"/>
      <c r="IA33" s="155"/>
      <c r="IB33" s="155"/>
      <c r="IC33" s="155"/>
      <c r="ID33" s="155"/>
      <c r="IE33" s="155"/>
      <c r="IF33" s="155"/>
      <c r="IG33" s="155"/>
      <c r="IH33" s="155"/>
      <c r="II33" s="155"/>
      <c r="IJ33" s="155"/>
      <c r="IK33" s="155"/>
      <c r="IL33" s="155"/>
      <c r="IM33" s="155"/>
      <c r="IN33" s="155"/>
      <c r="IO33" s="155"/>
      <c r="IP33" s="155"/>
      <c r="IQ33" s="155"/>
      <c r="IR33" s="155"/>
    </row>
    <row r="34" spans="1:252" s="154" customFormat="1" ht="20.25" customHeight="1">
      <c r="A34" s="233" t="str">
        <f t="shared" si="0"/>
        <v>Mittwoch</v>
      </c>
      <c r="B34" s="265">
        <f t="shared" si="9"/>
        <v>46645</v>
      </c>
      <c r="C34" s="283"/>
      <c r="D34" s="279"/>
      <c r="E34" s="280">
        <f t="shared" si="1"/>
        <v>0</v>
      </c>
      <c r="F34" s="287"/>
      <c r="G34" s="287"/>
      <c r="H34" s="287"/>
      <c r="I34" s="281">
        <f t="shared" si="2"/>
        <v>0</v>
      </c>
      <c r="J34" s="281">
        <f t="shared" si="6"/>
        <v>0</v>
      </c>
      <c r="K34" s="282">
        <f t="shared" si="7"/>
        <v>0</v>
      </c>
      <c r="L34" s="316"/>
      <c r="M34" s="317"/>
      <c r="N34" s="317"/>
      <c r="O34" s="317"/>
      <c r="P34" s="318"/>
      <c r="Q34" s="117" t="b">
        <f t="shared" si="8"/>
        <v>0</v>
      </c>
      <c r="R34" s="117"/>
      <c r="S34" s="234">
        <f t="shared" si="3"/>
        <v>0</v>
      </c>
      <c r="T34" s="234">
        <f t="shared" si="4"/>
        <v>0</v>
      </c>
      <c r="U34" s="234">
        <f t="shared" si="4"/>
        <v>0</v>
      </c>
      <c r="V34" s="234">
        <f t="shared" si="4"/>
        <v>0</v>
      </c>
      <c r="W34" s="234">
        <f t="shared" si="5"/>
        <v>0</v>
      </c>
      <c r="X34" s="234">
        <f t="shared" si="5"/>
        <v>0</v>
      </c>
      <c r="Y34" s="234">
        <f t="shared" si="5"/>
        <v>0</v>
      </c>
      <c r="Z34" s="234"/>
      <c r="AA34" s="150"/>
      <c r="AB34" s="150"/>
      <c r="AC34" s="150"/>
      <c r="AE34" s="23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155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5"/>
      <c r="DP34" s="155"/>
      <c r="DQ34" s="155"/>
      <c r="DR34" s="155"/>
      <c r="DS34" s="155"/>
      <c r="DT34" s="155"/>
      <c r="DU34" s="155"/>
      <c r="DV34" s="155"/>
      <c r="DW34" s="155"/>
      <c r="DX34" s="155"/>
      <c r="DY34" s="155"/>
      <c r="DZ34" s="155"/>
      <c r="EA34" s="155"/>
      <c r="EB34" s="155"/>
      <c r="EC34" s="155"/>
      <c r="ED34" s="155"/>
      <c r="EE34" s="155"/>
      <c r="EF34" s="155"/>
      <c r="EG34" s="155"/>
      <c r="EH34" s="155"/>
      <c r="EI34" s="155"/>
      <c r="EJ34" s="155"/>
      <c r="EK34" s="155"/>
      <c r="EL34" s="155"/>
      <c r="EM34" s="155"/>
      <c r="EN34" s="155"/>
      <c r="EO34" s="155"/>
      <c r="EP34" s="155"/>
      <c r="EQ34" s="155"/>
      <c r="ER34" s="155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5"/>
      <c r="FL34" s="155"/>
      <c r="FM34" s="155"/>
      <c r="FN34" s="155"/>
      <c r="FO34" s="155"/>
      <c r="FP34" s="155"/>
      <c r="FQ34" s="155"/>
      <c r="FR34" s="155"/>
      <c r="FS34" s="155"/>
      <c r="FT34" s="155"/>
      <c r="FU34" s="155"/>
      <c r="FV34" s="155"/>
      <c r="FW34" s="155"/>
      <c r="FX34" s="155"/>
      <c r="FY34" s="155"/>
      <c r="FZ34" s="155"/>
      <c r="GA34" s="155"/>
      <c r="GB34" s="155"/>
      <c r="GC34" s="155"/>
      <c r="GD34" s="155"/>
      <c r="GE34" s="155"/>
      <c r="GF34" s="155"/>
      <c r="GG34" s="155"/>
      <c r="GH34" s="155"/>
      <c r="GI34" s="155"/>
      <c r="GJ34" s="155"/>
      <c r="GK34" s="155"/>
      <c r="GL34" s="155"/>
      <c r="GM34" s="155"/>
      <c r="GN34" s="155"/>
      <c r="GO34" s="155"/>
      <c r="GP34" s="155"/>
      <c r="GQ34" s="155"/>
      <c r="GR34" s="155"/>
      <c r="GS34" s="155"/>
      <c r="GT34" s="155"/>
      <c r="GU34" s="155"/>
      <c r="GV34" s="155"/>
      <c r="GW34" s="155"/>
      <c r="GX34" s="155"/>
      <c r="GY34" s="155"/>
      <c r="GZ34" s="155"/>
      <c r="HA34" s="155"/>
      <c r="HB34" s="155"/>
      <c r="HC34" s="155"/>
      <c r="HD34" s="155"/>
      <c r="HE34" s="155"/>
      <c r="HF34" s="155"/>
      <c r="HG34" s="155"/>
      <c r="HH34" s="155"/>
      <c r="HI34" s="155"/>
      <c r="HJ34" s="155"/>
      <c r="HK34" s="155"/>
      <c r="HL34" s="155"/>
      <c r="HM34" s="155"/>
      <c r="HN34" s="155"/>
      <c r="HO34" s="155"/>
      <c r="HP34" s="155"/>
      <c r="HQ34" s="155"/>
      <c r="HR34" s="155"/>
      <c r="HS34" s="155"/>
      <c r="HT34" s="155"/>
      <c r="HU34" s="155"/>
      <c r="HV34" s="155"/>
      <c r="HW34" s="155"/>
      <c r="HX34" s="155"/>
      <c r="HY34" s="155"/>
      <c r="HZ34" s="155"/>
      <c r="IA34" s="155"/>
      <c r="IB34" s="155"/>
      <c r="IC34" s="155"/>
      <c r="ID34" s="155"/>
      <c r="IE34" s="155"/>
      <c r="IF34" s="155"/>
      <c r="IG34" s="155"/>
      <c r="IH34" s="155"/>
      <c r="II34" s="155"/>
      <c r="IJ34" s="155"/>
      <c r="IK34" s="155"/>
      <c r="IL34" s="155"/>
      <c r="IM34" s="155"/>
      <c r="IN34" s="155"/>
      <c r="IO34" s="155"/>
      <c r="IP34" s="155"/>
      <c r="IQ34" s="155"/>
      <c r="IR34" s="155"/>
    </row>
    <row r="35" spans="1:252" s="154" customFormat="1" ht="20.25" customHeight="1">
      <c r="A35" s="233" t="str">
        <f t="shared" si="0"/>
        <v>Donnerstag</v>
      </c>
      <c r="B35" s="265">
        <f t="shared" si="9"/>
        <v>46646</v>
      </c>
      <c r="C35" s="283"/>
      <c r="D35" s="279"/>
      <c r="E35" s="280">
        <f t="shared" si="1"/>
        <v>0</v>
      </c>
      <c r="F35" s="287"/>
      <c r="G35" s="287"/>
      <c r="H35" s="287"/>
      <c r="I35" s="281">
        <f t="shared" si="2"/>
        <v>0</v>
      </c>
      <c r="J35" s="281">
        <f t="shared" si="6"/>
        <v>0</v>
      </c>
      <c r="K35" s="282">
        <f t="shared" si="7"/>
        <v>0</v>
      </c>
      <c r="L35" s="316"/>
      <c r="M35" s="317"/>
      <c r="N35" s="317"/>
      <c r="O35" s="317"/>
      <c r="P35" s="318"/>
      <c r="Q35" s="117" t="b">
        <f t="shared" si="8"/>
        <v>0</v>
      </c>
      <c r="R35" s="117"/>
      <c r="S35" s="234">
        <f t="shared" si="3"/>
        <v>0</v>
      </c>
      <c r="T35" s="234">
        <f t="shared" si="4"/>
        <v>0</v>
      </c>
      <c r="U35" s="234">
        <f t="shared" si="4"/>
        <v>0</v>
      </c>
      <c r="V35" s="234">
        <f t="shared" si="4"/>
        <v>0</v>
      </c>
      <c r="W35" s="234">
        <f t="shared" si="5"/>
        <v>0</v>
      </c>
      <c r="X35" s="234">
        <f t="shared" si="5"/>
        <v>0</v>
      </c>
      <c r="Y35" s="234">
        <f t="shared" si="5"/>
        <v>0</v>
      </c>
      <c r="Z35" s="234"/>
      <c r="AA35" s="150"/>
      <c r="AB35" s="150"/>
      <c r="AC35" s="150"/>
      <c r="AE35" s="23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155"/>
      <c r="CX35" s="155"/>
      <c r="CY35" s="155"/>
      <c r="CZ35" s="155"/>
      <c r="DA35" s="155"/>
      <c r="DB35" s="155"/>
      <c r="DC35" s="155"/>
      <c r="DD35" s="155"/>
      <c r="DE35" s="155"/>
      <c r="DF35" s="155"/>
      <c r="DG35" s="155"/>
      <c r="DH35" s="155"/>
      <c r="DI35" s="155"/>
      <c r="DJ35" s="155"/>
      <c r="DK35" s="155"/>
      <c r="DL35" s="155"/>
      <c r="DM35" s="155"/>
      <c r="DN35" s="155"/>
      <c r="DO35" s="155"/>
      <c r="DP35" s="155"/>
      <c r="DQ35" s="155"/>
      <c r="DR35" s="155"/>
      <c r="DS35" s="155"/>
      <c r="DT35" s="155"/>
      <c r="DU35" s="155"/>
      <c r="DV35" s="155"/>
      <c r="DW35" s="155"/>
      <c r="DX35" s="155"/>
      <c r="DY35" s="155"/>
      <c r="DZ35" s="155"/>
      <c r="EA35" s="155"/>
      <c r="EB35" s="155"/>
      <c r="EC35" s="155"/>
      <c r="ED35" s="155"/>
      <c r="EE35" s="155"/>
      <c r="EF35" s="155"/>
      <c r="EG35" s="155"/>
      <c r="EH35" s="155"/>
      <c r="EI35" s="155"/>
      <c r="EJ35" s="155"/>
      <c r="EK35" s="155"/>
      <c r="EL35" s="155"/>
      <c r="EM35" s="155"/>
      <c r="EN35" s="155"/>
      <c r="EO35" s="155"/>
      <c r="EP35" s="155"/>
      <c r="EQ35" s="155"/>
      <c r="ER35" s="155"/>
      <c r="ES35" s="155"/>
      <c r="ET35" s="155"/>
      <c r="EU35" s="155"/>
      <c r="EV35" s="155"/>
      <c r="EW35" s="155"/>
      <c r="EX35" s="155"/>
      <c r="EY35" s="155"/>
      <c r="EZ35" s="155"/>
      <c r="FA35" s="155"/>
      <c r="FB35" s="155"/>
      <c r="FC35" s="155"/>
      <c r="FD35" s="155"/>
      <c r="FE35" s="155"/>
      <c r="FF35" s="155"/>
      <c r="FG35" s="155"/>
      <c r="FH35" s="155"/>
      <c r="FI35" s="155"/>
      <c r="FJ35" s="155"/>
      <c r="FK35" s="155"/>
      <c r="FL35" s="155"/>
      <c r="FM35" s="155"/>
      <c r="FN35" s="155"/>
      <c r="FO35" s="155"/>
      <c r="FP35" s="155"/>
      <c r="FQ35" s="155"/>
      <c r="FR35" s="155"/>
      <c r="FS35" s="155"/>
      <c r="FT35" s="155"/>
      <c r="FU35" s="155"/>
      <c r="FV35" s="155"/>
      <c r="FW35" s="155"/>
      <c r="FX35" s="155"/>
      <c r="FY35" s="155"/>
      <c r="FZ35" s="155"/>
      <c r="GA35" s="155"/>
      <c r="GB35" s="155"/>
      <c r="GC35" s="155"/>
      <c r="GD35" s="155"/>
      <c r="GE35" s="155"/>
      <c r="GF35" s="155"/>
      <c r="GG35" s="155"/>
      <c r="GH35" s="155"/>
      <c r="GI35" s="155"/>
      <c r="GJ35" s="155"/>
      <c r="GK35" s="155"/>
      <c r="GL35" s="155"/>
      <c r="GM35" s="155"/>
      <c r="GN35" s="155"/>
      <c r="GO35" s="155"/>
      <c r="GP35" s="155"/>
      <c r="GQ35" s="155"/>
      <c r="GR35" s="155"/>
      <c r="GS35" s="155"/>
      <c r="GT35" s="155"/>
      <c r="GU35" s="155"/>
      <c r="GV35" s="155"/>
      <c r="GW35" s="155"/>
      <c r="GX35" s="155"/>
      <c r="GY35" s="155"/>
      <c r="GZ35" s="155"/>
      <c r="HA35" s="155"/>
      <c r="HB35" s="155"/>
      <c r="HC35" s="155"/>
      <c r="HD35" s="155"/>
      <c r="HE35" s="155"/>
      <c r="HF35" s="155"/>
      <c r="HG35" s="155"/>
      <c r="HH35" s="155"/>
      <c r="HI35" s="155"/>
      <c r="HJ35" s="155"/>
      <c r="HK35" s="155"/>
      <c r="HL35" s="155"/>
      <c r="HM35" s="155"/>
      <c r="HN35" s="155"/>
      <c r="HO35" s="155"/>
      <c r="HP35" s="155"/>
      <c r="HQ35" s="155"/>
      <c r="HR35" s="155"/>
      <c r="HS35" s="155"/>
      <c r="HT35" s="155"/>
      <c r="HU35" s="155"/>
      <c r="HV35" s="155"/>
      <c r="HW35" s="155"/>
      <c r="HX35" s="155"/>
      <c r="HY35" s="155"/>
      <c r="HZ35" s="155"/>
      <c r="IA35" s="155"/>
      <c r="IB35" s="155"/>
      <c r="IC35" s="155"/>
      <c r="ID35" s="155"/>
      <c r="IE35" s="155"/>
      <c r="IF35" s="155"/>
      <c r="IG35" s="155"/>
      <c r="IH35" s="155"/>
      <c r="II35" s="155"/>
      <c r="IJ35" s="155"/>
      <c r="IK35" s="155"/>
      <c r="IL35" s="155"/>
      <c r="IM35" s="155"/>
      <c r="IN35" s="155"/>
      <c r="IO35" s="155"/>
      <c r="IP35" s="155"/>
      <c r="IQ35" s="155"/>
      <c r="IR35" s="155"/>
    </row>
    <row r="36" spans="1:252" s="154" customFormat="1" ht="20.25" customHeight="1">
      <c r="A36" s="233" t="str">
        <f t="shared" si="0"/>
        <v>Freitag</v>
      </c>
      <c r="B36" s="265">
        <f t="shared" si="9"/>
        <v>46647</v>
      </c>
      <c r="C36" s="283"/>
      <c r="D36" s="279"/>
      <c r="E36" s="280">
        <f t="shared" si="1"/>
        <v>0</v>
      </c>
      <c r="F36" s="287"/>
      <c r="G36" s="287"/>
      <c r="H36" s="287"/>
      <c r="I36" s="281">
        <f t="shared" si="2"/>
        <v>0</v>
      </c>
      <c r="J36" s="281">
        <f t="shared" si="6"/>
        <v>0</v>
      </c>
      <c r="K36" s="282">
        <f t="shared" si="7"/>
        <v>0</v>
      </c>
      <c r="L36" s="316"/>
      <c r="M36" s="317"/>
      <c r="N36" s="317"/>
      <c r="O36" s="317"/>
      <c r="P36" s="318"/>
      <c r="Q36" s="117" t="b">
        <f t="shared" si="8"/>
        <v>0</v>
      </c>
      <c r="R36" s="117"/>
      <c r="S36" s="234">
        <f t="shared" si="3"/>
        <v>0</v>
      </c>
      <c r="T36" s="234">
        <f t="shared" si="4"/>
        <v>0</v>
      </c>
      <c r="U36" s="234">
        <f t="shared" si="4"/>
        <v>0</v>
      </c>
      <c r="V36" s="234">
        <f t="shared" si="4"/>
        <v>0</v>
      </c>
      <c r="W36" s="234">
        <f t="shared" si="5"/>
        <v>0</v>
      </c>
      <c r="X36" s="234">
        <f t="shared" si="5"/>
        <v>0</v>
      </c>
      <c r="Y36" s="234">
        <f t="shared" si="5"/>
        <v>0</v>
      </c>
      <c r="Z36" s="234"/>
      <c r="AA36" s="150"/>
      <c r="AB36" s="150"/>
      <c r="AC36" s="150"/>
      <c r="AE36" s="23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5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5"/>
      <c r="DW36" s="155"/>
      <c r="DX36" s="155"/>
      <c r="DY36" s="155"/>
      <c r="DZ36" s="155"/>
      <c r="EA36" s="155"/>
      <c r="EB36" s="155"/>
      <c r="EC36" s="155"/>
      <c r="ED36" s="155"/>
      <c r="EE36" s="155"/>
      <c r="EF36" s="155"/>
      <c r="EG36" s="155"/>
      <c r="EH36" s="155"/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5"/>
      <c r="FL36" s="155"/>
      <c r="FM36" s="155"/>
      <c r="FN36" s="155"/>
      <c r="FO36" s="155"/>
      <c r="FP36" s="155"/>
      <c r="FQ36" s="155"/>
      <c r="FR36" s="155"/>
      <c r="FS36" s="155"/>
      <c r="FT36" s="155"/>
      <c r="FU36" s="155"/>
      <c r="FV36" s="155"/>
      <c r="FW36" s="155"/>
      <c r="FX36" s="155"/>
      <c r="FY36" s="155"/>
      <c r="FZ36" s="155"/>
      <c r="GA36" s="155"/>
      <c r="GB36" s="155"/>
      <c r="GC36" s="155"/>
      <c r="GD36" s="155"/>
      <c r="GE36" s="155"/>
      <c r="GF36" s="155"/>
      <c r="GG36" s="155"/>
      <c r="GH36" s="155"/>
      <c r="GI36" s="155"/>
      <c r="GJ36" s="155"/>
      <c r="GK36" s="155"/>
      <c r="GL36" s="155"/>
      <c r="GM36" s="155"/>
      <c r="GN36" s="155"/>
      <c r="GO36" s="155"/>
      <c r="GP36" s="155"/>
      <c r="GQ36" s="155"/>
      <c r="GR36" s="155"/>
      <c r="GS36" s="155"/>
      <c r="GT36" s="155"/>
      <c r="GU36" s="155"/>
      <c r="GV36" s="155"/>
      <c r="GW36" s="155"/>
      <c r="GX36" s="155"/>
      <c r="GY36" s="155"/>
      <c r="GZ36" s="155"/>
      <c r="HA36" s="155"/>
      <c r="HB36" s="155"/>
      <c r="HC36" s="155"/>
      <c r="HD36" s="155"/>
      <c r="HE36" s="155"/>
      <c r="HF36" s="155"/>
      <c r="HG36" s="155"/>
      <c r="HH36" s="155"/>
      <c r="HI36" s="155"/>
      <c r="HJ36" s="155"/>
      <c r="HK36" s="155"/>
      <c r="HL36" s="155"/>
      <c r="HM36" s="155"/>
      <c r="HN36" s="155"/>
      <c r="HO36" s="155"/>
      <c r="HP36" s="155"/>
      <c r="HQ36" s="155"/>
      <c r="HR36" s="155"/>
      <c r="HS36" s="155"/>
      <c r="HT36" s="155"/>
      <c r="HU36" s="155"/>
      <c r="HV36" s="155"/>
      <c r="HW36" s="155"/>
      <c r="HX36" s="155"/>
      <c r="HY36" s="155"/>
      <c r="HZ36" s="155"/>
      <c r="IA36" s="155"/>
      <c r="IB36" s="155"/>
      <c r="IC36" s="155"/>
      <c r="ID36" s="155"/>
      <c r="IE36" s="155"/>
      <c r="IF36" s="155"/>
      <c r="IG36" s="155"/>
      <c r="IH36" s="155"/>
      <c r="II36" s="155"/>
      <c r="IJ36" s="155"/>
      <c r="IK36" s="155"/>
      <c r="IL36" s="155"/>
      <c r="IM36" s="155"/>
      <c r="IN36" s="155"/>
      <c r="IO36" s="155"/>
      <c r="IP36" s="155"/>
      <c r="IQ36" s="155"/>
      <c r="IR36" s="155"/>
    </row>
    <row r="37" spans="1:252" s="154" customFormat="1" ht="20.25" customHeight="1">
      <c r="A37" s="233" t="str">
        <f t="shared" si="0"/>
        <v>Samstag</v>
      </c>
      <c r="B37" s="265">
        <f t="shared" si="9"/>
        <v>46648</v>
      </c>
      <c r="C37" s="283"/>
      <c r="D37" s="279"/>
      <c r="E37" s="280" t="str">
        <f t="shared" si="1"/>
        <v/>
      </c>
      <c r="F37" s="287"/>
      <c r="G37" s="287"/>
      <c r="H37" s="287"/>
      <c r="I37" s="281">
        <f t="shared" si="2"/>
        <v>0</v>
      </c>
      <c r="J37" s="281">
        <f t="shared" si="6"/>
        <v>0</v>
      </c>
      <c r="K37" s="282">
        <f t="shared" si="7"/>
        <v>0</v>
      </c>
      <c r="L37" s="316"/>
      <c r="M37" s="317"/>
      <c r="N37" s="317"/>
      <c r="O37" s="317"/>
      <c r="P37" s="318"/>
      <c r="Q37" s="117" t="b">
        <f t="shared" si="8"/>
        <v>0</v>
      </c>
      <c r="R37" s="117"/>
      <c r="S37" s="234">
        <f t="shared" si="3"/>
        <v>0</v>
      </c>
      <c r="T37" s="234">
        <f t="shared" si="4"/>
        <v>0</v>
      </c>
      <c r="U37" s="234">
        <f t="shared" si="4"/>
        <v>0</v>
      </c>
      <c r="V37" s="234">
        <f t="shared" si="4"/>
        <v>0</v>
      </c>
      <c r="W37" s="234">
        <f t="shared" si="5"/>
        <v>0</v>
      </c>
      <c r="X37" s="234">
        <f t="shared" si="5"/>
        <v>0</v>
      </c>
      <c r="Y37" s="234">
        <f t="shared" si="5"/>
        <v>0</v>
      </c>
      <c r="Z37" s="234"/>
      <c r="AA37" s="150"/>
      <c r="AB37" s="150"/>
      <c r="AC37" s="150"/>
      <c r="AE37" s="23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5"/>
      <c r="GB37" s="155"/>
      <c r="GC37" s="155"/>
      <c r="GD37" s="155"/>
      <c r="GE37" s="155"/>
      <c r="GF37" s="155"/>
      <c r="GG37" s="155"/>
      <c r="GH37" s="155"/>
      <c r="GI37" s="155"/>
      <c r="GJ37" s="155"/>
      <c r="GK37" s="155"/>
      <c r="GL37" s="155"/>
      <c r="GM37" s="155"/>
      <c r="GN37" s="155"/>
      <c r="GO37" s="155"/>
      <c r="GP37" s="155"/>
      <c r="GQ37" s="155"/>
      <c r="GR37" s="155"/>
      <c r="GS37" s="155"/>
      <c r="GT37" s="155"/>
      <c r="GU37" s="155"/>
      <c r="GV37" s="155"/>
      <c r="GW37" s="155"/>
      <c r="GX37" s="155"/>
      <c r="GY37" s="155"/>
      <c r="GZ37" s="155"/>
      <c r="HA37" s="155"/>
      <c r="HB37" s="155"/>
      <c r="HC37" s="155"/>
      <c r="HD37" s="155"/>
      <c r="HE37" s="155"/>
      <c r="HF37" s="155"/>
      <c r="HG37" s="155"/>
      <c r="HH37" s="155"/>
      <c r="HI37" s="155"/>
      <c r="HJ37" s="155"/>
      <c r="HK37" s="155"/>
      <c r="HL37" s="155"/>
      <c r="HM37" s="155"/>
      <c r="HN37" s="155"/>
      <c r="HO37" s="155"/>
      <c r="HP37" s="155"/>
      <c r="HQ37" s="155"/>
      <c r="HR37" s="155"/>
      <c r="HS37" s="155"/>
      <c r="HT37" s="155"/>
      <c r="HU37" s="155"/>
      <c r="HV37" s="155"/>
      <c r="HW37" s="155"/>
      <c r="HX37" s="155"/>
      <c r="HY37" s="155"/>
      <c r="HZ37" s="155"/>
      <c r="IA37" s="155"/>
      <c r="IB37" s="155"/>
      <c r="IC37" s="155"/>
      <c r="ID37" s="155"/>
      <c r="IE37" s="155"/>
      <c r="IF37" s="155"/>
      <c r="IG37" s="155"/>
      <c r="IH37" s="155"/>
      <c r="II37" s="155"/>
      <c r="IJ37" s="155"/>
      <c r="IK37" s="155"/>
      <c r="IL37" s="155"/>
      <c r="IM37" s="155"/>
      <c r="IN37" s="155"/>
      <c r="IO37" s="155"/>
      <c r="IP37" s="155"/>
      <c r="IQ37" s="155"/>
      <c r="IR37" s="155"/>
    </row>
    <row r="38" spans="1:252" s="154" customFormat="1" ht="20.25" customHeight="1">
      <c r="A38" s="233" t="str">
        <f t="shared" si="0"/>
        <v>Sonntag</v>
      </c>
      <c r="B38" s="265">
        <f t="shared" si="9"/>
        <v>46649</v>
      </c>
      <c r="C38" s="283"/>
      <c r="D38" s="279"/>
      <c r="E38" s="280" t="str">
        <f t="shared" si="1"/>
        <v/>
      </c>
      <c r="F38" s="287"/>
      <c r="G38" s="287"/>
      <c r="H38" s="287"/>
      <c r="I38" s="281">
        <f t="shared" si="2"/>
        <v>0</v>
      </c>
      <c r="J38" s="281">
        <f t="shared" si="6"/>
        <v>0</v>
      </c>
      <c r="K38" s="282">
        <f t="shared" si="7"/>
        <v>0</v>
      </c>
      <c r="L38" s="316"/>
      <c r="M38" s="317"/>
      <c r="N38" s="317"/>
      <c r="O38" s="317"/>
      <c r="P38" s="318"/>
      <c r="Q38" s="117" t="b">
        <f t="shared" si="8"/>
        <v>0</v>
      </c>
      <c r="R38" s="117"/>
      <c r="S38" s="234">
        <f t="shared" si="3"/>
        <v>0</v>
      </c>
      <c r="T38" s="234">
        <f t="shared" si="4"/>
        <v>0</v>
      </c>
      <c r="U38" s="234">
        <f t="shared" si="4"/>
        <v>0</v>
      </c>
      <c r="V38" s="234">
        <f t="shared" si="4"/>
        <v>0</v>
      </c>
      <c r="W38" s="234">
        <f t="shared" si="5"/>
        <v>0</v>
      </c>
      <c r="X38" s="234">
        <f t="shared" si="5"/>
        <v>0</v>
      </c>
      <c r="Y38" s="234">
        <f t="shared" si="5"/>
        <v>0</v>
      </c>
      <c r="Z38" s="234"/>
      <c r="AA38" s="150"/>
      <c r="AB38" s="150"/>
      <c r="AC38" s="150"/>
      <c r="AE38" s="23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5"/>
      <c r="CX38" s="155"/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5"/>
      <c r="DW38" s="155"/>
      <c r="DX38" s="155"/>
      <c r="DY38" s="155"/>
      <c r="DZ38" s="155"/>
      <c r="EA38" s="155"/>
      <c r="EB38" s="155"/>
      <c r="EC38" s="155"/>
      <c r="ED38" s="155"/>
      <c r="EE38" s="155"/>
      <c r="EF38" s="155"/>
      <c r="EG38" s="155"/>
      <c r="EH38" s="155"/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5"/>
      <c r="FL38" s="155"/>
      <c r="FM38" s="155"/>
      <c r="FN38" s="155"/>
      <c r="FO38" s="155"/>
      <c r="FP38" s="155"/>
      <c r="FQ38" s="155"/>
      <c r="FR38" s="155"/>
      <c r="FS38" s="155"/>
      <c r="FT38" s="155"/>
      <c r="FU38" s="155"/>
      <c r="FV38" s="155"/>
      <c r="FW38" s="155"/>
      <c r="FX38" s="155"/>
      <c r="FY38" s="155"/>
      <c r="FZ38" s="155"/>
      <c r="GA38" s="155"/>
      <c r="GB38" s="155"/>
      <c r="GC38" s="155"/>
      <c r="GD38" s="155"/>
      <c r="GE38" s="155"/>
      <c r="GF38" s="155"/>
      <c r="GG38" s="155"/>
      <c r="GH38" s="155"/>
      <c r="GI38" s="155"/>
      <c r="GJ38" s="155"/>
      <c r="GK38" s="155"/>
      <c r="GL38" s="155"/>
      <c r="GM38" s="155"/>
      <c r="GN38" s="155"/>
      <c r="GO38" s="155"/>
      <c r="GP38" s="155"/>
      <c r="GQ38" s="155"/>
      <c r="GR38" s="155"/>
      <c r="GS38" s="155"/>
      <c r="GT38" s="155"/>
      <c r="GU38" s="155"/>
      <c r="GV38" s="155"/>
      <c r="GW38" s="155"/>
      <c r="GX38" s="155"/>
      <c r="GY38" s="155"/>
      <c r="GZ38" s="155"/>
      <c r="HA38" s="155"/>
      <c r="HB38" s="155"/>
      <c r="HC38" s="155"/>
      <c r="HD38" s="155"/>
      <c r="HE38" s="155"/>
      <c r="HF38" s="155"/>
      <c r="HG38" s="155"/>
      <c r="HH38" s="155"/>
      <c r="HI38" s="155"/>
      <c r="HJ38" s="155"/>
      <c r="HK38" s="155"/>
      <c r="HL38" s="155"/>
      <c r="HM38" s="155"/>
      <c r="HN38" s="155"/>
      <c r="HO38" s="155"/>
      <c r="HP38" s="155"/>
      <c r="HQ38" s="155"/>
      <c r="HR38" s="155"/>
      <c r="HS38" s="155"/>
      <c r="HT38" s="155"/>
      <c r="HU38" s="155"/>
      <c r="HV38" s="155"/>
      <c r="HW38" s="155"/>
      <c r="HX38" s="155"/>
      <c r="HY38" s="155"/>
      <c r="HZ38" s="155"/>
      <c r="IA38" s="155"/>
      <c r="IB38" s="155"/>
      <c r="IC38" s="155"/>
      <c r="ID38" s="155"/>
      <c r="IE38" s="155"/>
      <c r="IF38" s="155"/>
      <c r="IG38" s="155"/>
      <c r="IH38" s="155"/>
      <c r="II38" s="155"/>
      <c r="IJ38" s="155"/>
      <c r="IK38" s="155"/>
      <c r="IL38" s="155"/>
      <c r="IM38" s="155"/>
      <c r="IN38" s="155"/>
      <c r="IO38" s="155"/>
      <c r="IP38" s="155"/>
      <c r="IQ38" s="155"/>
      <c r="IR38" s="155"/>
    </row>
    <row r="39" spans="1:252" s="154" customFormat="1" ht="20.25" customHeight="1">
      <c r="A39" s="233" t="str">
        <f t="shared" si="0"/>
        <v>Montag</v>
      </c>
      <c r="B39" s="265">
        <f t="shared" si="9"/>
        <v>46650</v>
      </c>
      <c r="C39" s="283"/>
      <c r="D39" s="279"/>
      <c r="E39" s="280">
        <f t="shared" si="1"/>
        <v>0</v>
      </c>
      <c r="F39" s="287"/>
      <c r="G39" s="287"/>
      <c r="H39" s="287"/>
      <c r="I39" s="281">
        <f t="shared" si="2"/>
        <v>0</v>
      </c>
      <c r="J39" s="281">
        <f t="shared" si="6"/>
        <v>0</v>
      </c>
      <c r="K39" s="282">
        <f t="shared" si="7"/>
        <v>0</v>
      </c>
      <c r="L39" s="316"/>
      <c r="M39" s="317"/>
      <c r="N39" s="317"/>
      <c r="O39" s="317"/>
      <c r="P39" s="318"/>
      <c r="Q39" s="117" t="b">
        <f t="shared" si="8"/>
        <v>0</v>
      </c>
      <c r="R39" s="117"/>
      <c r="S39" s="234">
        <f t="shared" si="3"/>
        <v>0</v>
      </c>
      <c r="T39" s="234">
        <f t="shared" si="4"/>
        <v>0</v>
      </c>
      <c r="U39" s="234">
        <f t="shared" si="4"/>
        <v>0</v>
      </c>
      <c r="V39" s="234">
        <f t="shared" si="4"/>
        <v>0</v>
      </c>
      <c r="W39" s="234">
        <f t="shared" si="5"/>
        <v>0</v>
      </c>
      <c r="X39" s="234">
        <f t="shared" si="5"/>
        <v>0</v>
      </c>
      <c r="Y39" s="234">
        <f t="shared" si="5"/>
        <v>0</v>
      </c>
      <c r="Z39" s="234"/>
      <c r="AA39" s="150"/>
      <c r="AB39" s="150"/>
      <c r="AC39" s="150"/>
      <c r="AE39" s="23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5"/>
      <c r="FL39" s="155"/>
      <c r="FM39" s="155"/>
      <c r="FN39" s="155"/>
      <c r="FO39" s="155"/>
      <c r="FP39" s="155"/>
      <c r="FQ39" s="155"/>
      <c r="FR39" s="155"/>
      <c r="FS39" s="155"/>
      <c r="FT39" s="155"/>
      <c r="FU39" s="155"/>
      <c r="FV39" s="155"/>
      <c r="FW39" s="155"/>
      <c r="FX39" s="155"/>
      <c r="FY39" s="155"/>
      <c r="FZ39" s="155"/>
      <c r="GA39" s="155"/>
      <c r="GB39" s="155"/>
      <c r="GC39" s="155"/>
      <c r="GD39" s="155"/>
      <c r="GE39" s="155"/>
      <c r="GF39" s="155"/>
      <c r="GG39" s="155"/>
      <c r="GH39" s="155"/>
      <c r="GI39" s="155"/>
      <c r="GJ39" s="155"/>
      <c r="GK39" s="155"/>
      <c r="GL39" s="155"/>
      <c r="GM39" s="155"/>
      <c r="GN39" s="155"/>
      <c r="GO39" s="155"/>
      <c r="GP39" s="155"/>
      <c r="GQ39" s="155"/>
      <c r="GR39" s="155"/>
      <c r="GS39" s="155"/>
      <c r="GT39" s="155"/>
      <c r="GU39" s="155"/>
      <c r="GV39" s="155"/>
      <c r="GW39" s="155"/>
      <c r="GX39" s="155"/>
      <c r="GY39" s="155"/>
      <c r="GZ39" s="155"/>
      <c r="HA39" s="155"/>
      <c r="HB39" s="155"/>
      <c r="HC39" s="155"/>
      <c r="HD39" s="155"/>
      <c r="HE39" s="155"/>
      <c r="HF39" s="155"/>
      <c r="HG39" s="155"/>
      <c r="HH39" s="155"/>
      <c r="HI39" s="155"/>
      <c r="HJ39" s="155"/>
      <c r="HK39" s="155"/>
      <c r="HL39" s="155"/>
      <c r="HM39" s="155"/>
      <c r="HN39" s="155"/>
      <c r="HO39" s="155"/>
      <c r="HP39" s="155"/>
      <c r="HQ39" s="155"/>
      <c r="HR39" s="155"/>
      <c r="HS39" s="155"/>
      <c r="HT39" s="155"/>
      <c r="HU39" s="155"/>
      <c r="HV39" s="155"/>
      <c r="HW39" s="155"/>
      <c r="HX39" s="155"/>
      <c r="HY39" s="155"/>
      <c r="HZ39" s="155"/>
      <c r="IA39" s="155"/>
      <c r="IB39" s="155"/>
      <c r="IC39" s="155"/>
      <c r="ID39" s="155"/>
      <c r="IE39" s="155"/>
      <c r="IF39" s="155"/>
      <c r="IG39" s="155"/>
      <c r="IH39" s="155"/>
      <c r="II39" s="155"/>
      <c r="IJ39" s="155"/>
      <c r="IK39" s="155"/>
      <c r="IL39" s="155"/>
      <c r="IM39" s="155"/>
      <c r="IN39" s="155"/>
      <c r="IO39" s="155"/>
      <c r="IP39" s="155"/>
      <c r="IQ39" s="155"/>
      <c r="IR39" s="155"/>
    </row>
    <row r="40" spans="1:252" s="154" customFormat="1" ht="20.25" customHeight="1">
      <c r="A40" s="233" t="str">
        <f t="shared" si="0"/>
        <v>Dienstag</v>
      </c>
      <c r="B40" s="265">
        <f t="shared" si="9"/>
        <v>46651</v>
      </c>
      <c r="C40" s="283"/>
      <c r="D40" s="279"/>
      <c r="E40" s="280">
        <f t="shared" si="1"/>
        <v>0</v>
      </c>
      <c r="F40" s="287"/>
      <c r="G40" s="287"/>
      <c r="H40" s="287"/>
      <c r="I40" s="281">
        <f t="shared" si="2"/>
        <v>0</v>
      </c>
      <c r="J40" s="281">
        <f t="shared" si="6"/>
        <v>0</v>
      </c>
      <c r="K40" s="282">
        <f t="shared" si="7"/>
        <v>0</v>
      </c>
      <c r="L40" s="316"/>
      <c r="M40" s="317"/>
      <c r="N40" s="317"/>
      <c r="O40" s="317"/>
      <c r="P40" s="318"/>
      <c r="Q40" s="117" t="b">
        <f t="shared" si="8"/>
        <v>0</v>
      </c>
      <c r="R40" s="117"/>
      <c r="S40" s="234">
        <f t="shared" si="3"/>
        <v>0</v>
      </c>
      <c r="T40" s="234">
        <f t="shared" si="4"/>
        <v>0</v>
      </c>
      <c r="U40" s="234">
        <f t="shared" si="4"/>
        <v>0</v>
      </c>
      <c r="V40" s="234">
        <f t="shared" si="4"/>
        <v>0</v>
      </c>
      <c r="W40" s="234">
        <f t="shared" si="5"/>
        <v>0</v>
      </c>
      <c r="X40" s="234">
        <f t="shared" si="5"/>
        <v>0</v>
      </c>
      <c r="Y40" s="234">
        <f t="shared" si="5"/>
        <v>0</v>
      </c>
      <c r="Z40" s="234"/>
      <c r="AA40" s="150"/>
      <c r="AB40" s="150"/>
      <c r="AC40" s="150"/>
      <c r="AE40" s="23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5"/>
      <c r="BB40" s="155"/>
      <c r="BC40" s="155"/>
      <c r="BD40" s="155"/>
      <c r="BE40" s="155"/>
      <c r="BF40" s="155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5"/>
      <c r="FL40" s="155"/>
      <c r="FM40" s="155"/>
      <c r="FN40" s="155"/>
      <c r="FO40" s="155"/>
      <c r="FP40" s="155"/>
      <c r="FQ40" s="155"/>
      <c r="FR40" s="155"/>
      <c r="FS40" s="155"/>
      <c r="FT40" s="155"/>
      <c r="FU40" s="155"/>
      <c r="FV40" s="155"/>
      <c r="FW40" s="155"/>
      <c r="FX40" s="155"/>
      <c r="FY40" s="155"/>
      <c r="FZ40" s="155"/>
      <c r="GA40" s="155"/>
      <c r="GB40" s="155"/>
      <c r="GC40" s="155"/>
      <c r="GD40" s="155"/>
      <c r="GE40" s="155"/>
      <c r="GF40" s="155"/>
      <c r="GG40" s="155"/>
      <c r="GH40" s="155"/>
      <c r="GI40" s="155"/>
      <c r="GJ40" s="155"/>
      <c r="GK40" s="155"/>
      <c r="GL40" s="155"/>
      <c r="GM40" s="155"/>
      <c r="GN40" s="155"/>
      <c r="GO40" s="155"/>
      <c r="GP40" s="155"/>
      <c r="GQ40" s="155"/>
      <c r="GR40" s="155"/>
      <c r="GS40" s="155"/>
      <c r="GT40" s="155"/>
      <c r="GU40" s="155"/>
      <c r="GV40" s="155"/>
      <c r="GW40" s="155"/>
      <c r="GX40" s="155"/>
      <c r="GY40" s="155"/>
      <c r="GZ40" s="155"/>
      <c r="HA40" s="155"/>
      <c r="HB40" s="155"/>
      <c r="HC40" s="155"/>
      <c r="HD40" s="155"/>
      <c r="HE40" s="155"/>
      <c r="HF40" s="155"/>
      <c r="HG40" s="155"/>
      <c r="HH40" s="155"/>
      <c r="HI40" s="155"/>
      <c r="HJ40" s="155"/>
      <c r="HK40" s="155"/>
      <c r="HL40" s="155"/>
      <c r="HM40" s="155"/>
      <c r="HN40" s="155"/>
      <c r="HO40" s="155"/>
      <c r="HP40" s="155"/>
      <c r="HQ40" s="155"/>
      <c r="HR40" s="155"/>
      <c r="HS40" s="155"/>
      <c r="HT40" s="155"/>
      <c r="HU40" s="155"/>
      <c r="HV40" s="155"/>
      <c r="HW40" s="155"/>
      <c r="HX40" s="155"/>
      <c r="HY40" s="155"/>
      <c r="HZ40" s="155"/>
      <c r="IA40" s="155"/>
      <c r="IB40" s="155"/>
      <c r="IC40" s="155"/>
      <c r="ID40" s="155"/>
      <c r="IE40" s="155"/>
      <c r="IF40" s="155"/>
      <c r="IG40" s="155"/>
      <c r="IH40" s="155"/>
      <c r="II40" s="155"/>
      <c r="IJ40" s="155"/>
      <c r="IK40" s="155"/>
      <c r="IL40" s="155"/>
      <c r="IM40" s="155"/>
      <c r="IN40" s="155"/>
      <c r="IO40" s="155"/>
      <c r="IP40" s="155"/>
      <c r="IQ40" s="155"/>
      <c r="IR40" s="155"/>
    </row>
    <row r="41" spans="1:252" s="154" customFormat="1" ht="20.25" customHeight="1">
      <c r="A41" s="233" t="str">
        <f t="shared" si="0"/>
        <v>Mittwoch</v>
      </c>
      <c r="B41" s="265">
        <f t="shared" si="9"/>
        <v>46652</v>
      </c>
      <c r="C41" s="283"/>
      <c r="D41" s="279"/>
      <c r="E41" s="280">
        <f t="shared" si="1"/>
        <v>0</v>
      </c>
      <c r="F41" s="287"/>
      <c r="G41" s="287"/>
      <c r="H41" s="287"/>
      <c r="I41" s="281">
        <f t="shared" si="2"/>
        <v>0</v>
      </c>
      <c r="J41" s="281">
        <f t="shared" si="6"/>
        <v>0</v>
      </c>
      <c r="K41" s="282">
        <f t="shared" si="7"/>
        <v>0</v>
      </c>
      <c r="L41" s="316"/>
      <c r="M41" s="317"/>
      <c r="N41" s="317"/>
      <c r="O41" s="317"/>
      <c r="P41" s="318"/>
      <c r="Q41" s="117" t="b">
        <f t="shared" si="8"/>
        <v>0</v>
      </c>
      <c r="R41" s="117"/>
      <c r="S41" s="234">
        <f t="shared" si="3"/>
        <v>0</v>
      </c>
      <c r="T41" s="234">
        <f t="shared" si="4"/>
        <v>0</v>
      </c>
      <c r="U41" s="234">
        <f t="shared" si="4"/>
        <v>0</v>
      </c>
      <c r="V41" s="234">
        <f t="shared" si="4"/>
        <v>0</v>
      </c>
      <c r="W41" s="234">
        <f t="shared" si="5"/>
        <v>0</v>
      </c>
      <c r="X41" s="234">
        <f t="shared" si="5"/>
        <v>0</v>
      </c>
      <c r="Y41" s="234">
        <f t="shared" si="5"/>
        <v>0</v>
      </c>
      <c r="Z41" s="234"/>
      <c r="AA41" s="150"/>
      <c r="AB41" s="150"/>
      <c r="AC41" s="150"/>
      <c r="AE41" s="23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5"/>
      <c r="CX41" s="155"/>
      <c r="CY41" s="155"/>
      <c r="CZ41" s="155"/>
      <c r="DA41" s="155"/>
      <c r="DB41" s="155"/>
      <c r="DC41" s="155"/>
      <c r="DD41" s="155"/>
      <c r="DE41" s="155"/>
      <c r="DF41" s="155"/>
      <c r="DG41" s="155"/>
      <c r="DH41" s="155"/>
      <c r="DI41" s="155"/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5"/>
      <c r="FL41" s="155"/>
      <c r="FM41" s="155"/>
      <c r="FN41" s="155"/>
      <c r="FO41" s="155"/>
      <c r="FP41" s="155"/>
      <c r="FQ41" s="155"/>
      <c r="FR41" s="155"/>
      <c r="FS41" s="155"/>
      <c r="FT41" s="155"/>
      <c r="FU41" s="155"/>
      <c r="FV41" s="155"/>
      <c r="FW41" s="155"/>
      <c r="FX41" s="155"/>
      <c r="FY41" s="155"/>
      <c r="FZ41" s="155"/>
      <c r="GA41" s="155"/>
      <c r="GB41" s="155"/>
      <c r="GC41" s="155"/>
      <c r="GD41" s="155"/>
      <c r="GE41" s="155"/>
      <c r="GF41" s="155"/>
      <c r="GG41" s="155"/>
      <c r="GH41" s="155"/>
      <c r="GI41" s="155"/>
      <c r="GJ41" s="155"/>
      <c r="GK41" s="155"/>
      <c r="GL41" s="155"/>
      <c r="GM41" s="155"/>
      <c r="GN41" s="155"/>
      <c r="GO41" s="155"/>
      <c r="GP41" s="155"/>
      <c r="GQ41" s="155"/>
      <c r="GR41" s="155"/>
      <c r="GS41" s="155"/>
      <c r="GT41" s="155"/>
      <c r="GU41" s="155"/>
      <c r="GV41" s="155"/>
      <c r="GW41" s="155"/>
      <c r="GX41" s="155"/>
      <c r="GY41" s="155"/>
      <c r="GZ41" s="155"/>
      <c r="HA41" s="155"/>
      <c r="HB41" s="155"/>
      <c r="HC41" s="155"/>
      <c r="HD41" s="155"/>
      <c r="HE41" s="155"/>
      <c r="HF41" s="155"/>
      <c r="HG41" s="155"/>
      <c r="HH41" s="155"/>
      <c r="HI41" s="155"/>
      <c r="HJ41" s="155"/>
      <c r="HK41" s="155"/>
      <c r="HL41" s="155"/>
      <c r="HM41" s="155"/>
      <c r="HN41" s="155"/>
      <c r="HO41" s="155"/>
      <c r="HP41" s="155"/>
      <c r="HQ41" s="155"/>
      <c r="HR41" s="155"/>
      <c r="HS41" s="155"/>
      <c r="HT41" s="155"/>
      <c r="HU41" s="155"/>
      <c r="HV41" s="155"/>
      <c r="HW41" s="155"/>
      <c r="HX41" s="155"/>
      <c r="HY41" s="155"/>
      <c r="HZ41" s="155"/>
      <c r="IA41" s="155"/>
      <c r="IB41" s="155"/>
      <c r="IC41" s="155"/>
      <c r="ID41" s="155"/>
      <c r="IE41" s="155"/>
      <c r="IF41" s="155"/>
      <c r="IG41" s="155"/>
      <c r="IH41" s="155"/>
      <c r="II41" s="155"/>
      <c r="IJ41" s="155"/>
      <c r="IK41" s="155"/>
      <c r="IL41" s="155"/>
      <c r="IM41" s="155"/>
      <c r="IN41" s="155"/>
      <c r="IO41" s="155"/>
      <c r="IP41" s="155"/>
      <c r="IQ41" s="155"/>
      <c r="IR41" s="155"/>
    </row>
    <row r="42" spans="1:252" s="154" customFormat="1" ht="20.25" customHeight="1">
      <c r="A42" s="233" t="str">
        <f t="shared" si="0"/>
        <v>Donnerstag</v>
      </c>
      <c r="B42" s="265">
        <f t="shared" si="9"/>
        <v>46653</v>
      </c>
      <c r="C42" s="283"/>
      <c r="D42" s="279"/>
      <c r="E42" s="280">
        <f t="shared" si="1"/>
        <v>0</v>
      </c>
      <c r="F42" s="287"/>
      <c r="G42" s="287"/>
      <c r="H42" s="287"/>
      <c r="I42" s="281">
        <f t="shared" si="2"/>
        <v>0</v>
      </c>
      <c r="J42" s="281">
        <f t="shared" si="6"/>
        <v>0</v>
      </c>
      <c r="K42" s="282">
        <f t="shared" si="7"/>
        <v>0</v>
      </c>
      <c r="L42" s="316"/>
      <c r="M42" s="317"/>
      <c r="N42" s="317"/>
      <c r="O42" s="317"/>
      <c r="P42" s="318"/>
      <c r="Q42" s="117" t="b">
        <f t="shared" si="8"/>
        <v>0</v>
      </c>
      <c r="R42" s="117"/>
      <c r="S42" s="234">
        <f t="shared" si="3"/>
        <v>0</v>
      </c>
      <c r="T42" s="234">
        <f t="shared" si="4"/>
        <v>0</v>
      </c>
      <c r="U42" s="234">
        <f t="shared" si="4"/>
        <v>0</v>
      </c>
      <c r="V42" s="234">
        <f t="shared" si="4"/>
        <v>0</v>
      </c>
      <c r="W42" s="234">
        <f t="shared" si="5"/>
        <v>0</v>
      </c>
      <c r="X42" s="234">
        <f t="shared" si="5"/>
        <v>0</v>
      </c>
      <c r="Y42" s="234">
        <f t="shared" si="5"/>
        <v>0</v>
      </c>
      <c r="Z42" s="234"/>
      <c r="AA42" s="150"/>
      <c r="AB42" s="150"/>
      <c r="AC42" s="150"/>
      <c r="AE42" s="23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5"/>
      <c r="CX42" s="155"/>
      <c r="CY42" s="155"/>
      <c r="CZ42" s="155"/>
      <c r="DA42" s="155"/>
      <c r="DB42" s="155"/>
      <c r="DC42" s="155"/>
      <c r="DD42" s="155"/>
      <c r="DE42" s="155"/>
      <c r="DF42" s="155"/>
      <c r="DG42" s="155"/>
      <c r="DH42" s="155"/>
      <c r="DI42" s="155"/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5"/>
      <c r="DW42" s="155"/>
      <c r="DX42" s="155"/>
      <c r="DY42" s="155"/>
      <c r="DZ42" s="155"/>
      <c r="EA42" s="155"/>
      <c r="EB42" s="155"/>
      <c r="EC42" s="155"/>
      <c r="ED42" s="155"/>
      <c r="EE42" s="155"/>
      <c r="EF42" s="155"/>
      <c r="EG42" s="155"/>
      <c r="EH42" s="155"/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5"/>
      <c r="FL42" s="155"/>
      <c r="FM42" s="155"/>
      <c r="FN42" s="155"/>
      <c r="FO42" s="155"/>
      <c r="FP42" s="155"/>
      <c r="FQ42" s="155"/>
      <c r="FR42" s="155"/>
      <c r="FS42" s="155"/>
      <c r="FT42" s="155"/>
      <c r="FU42" s="155"/>
      <c r="FV42" s="155"/>
      <c r="FW42" s="155"/>
      <c r="FX42" s="155"/>
      <c r="FY42" s="155"/>
      <c r="FZ42" s="155"/>
      <c r="GA42" s="155"/>
      <c r="GB42" s="155"/>
      <c r="GC42" s="155"/>
      <c r="GD42" s="155"/>
      <c r="GE42" s="155"/>
      <c r="GF42" s="155"/>
      <c r="GG42" s="155"/>
      <c r="GH42" s="155"/>
      <c r="GI42" s="155"/>
      <c r="GJ42" s="155"/>
      <c r="GK42" s="155"/>
      <c r="GL42" s="155"/>
      <c r="GM42" s="155"/>
      <c r="GN42" s="155"/>
      <c r="GO42" s="155"/>
      <c r="GP42" s="155"/>
      <c r="GQ42" s="155"/>
      <c r="GR42" s="155"/>
      <c r="GS42" s="155"/>
      <c r="GT42" s="155"/>
      <c r="GU42" s="155"/>
      <c r="GV42" s="155"/>
      <c r="GW42" s="155"/>
      <c r="GX42" s="155"/>
      <c r="GY42" s="155"/>
      <c r="GZ42" s="155"/>
      <c r="HA42" s="155"/>
      <c r="HB42" s="155"/>
      <c r="HC42" s="155"/>
      <c r="HD42" s="155"/>
      <c r="HE42" s="155"/>
      <c r="HF42" s="155"/>
      <c r="HG42" s="155"/>
      <c r="HH42" s="155"/>
      <c r="HI42" s="155"/>
      <c r="HJ42" s="155"/>
      <c r="HK42" s="155"/>
      <c r="HL42" s="155"/>
      <c r="HM42" s="155"/>
      <c r="HN42" s="155"/>
      <c r="HO42" s="155"/>
      <c r="HP42" s="155"/>
      <c r="HQ42" s="155"/>
      <c r="HR42" s="155"/>
      <c r="HS42" s="155"/>
      <c r="HT42" s="155"/>
      <c r="HU42" s="155"/>
      <c r="HV42" s="155"/>
      <c r="HW42" s="155"/>
      <c r="HX42" s="155"/>
      <c r="HY42" s="155"/>
      <c r="HZ42" s="155"/>
      <c r="IA42" s="155"/>
      <c r="IB42" s="155"/>
      <c r="IC42" s="155"/>
      <c r="ID42" s="155"/>
      <c r="IE42" s="155"/>
      <c r="IF42" s="155"/>
      <c r="IG42" s="155"/>
      <c r="IH42" s="155"/>
      <c r="II42" s="155"/>
      <c r="IJ42" s="155"/>
      <c r="IK42" s="155"/>
      <c r="IL42" s="155"/>
      <c r="IM42" s="155"/>
      <c r="IN42" s="155"/>
      <c r="IO42" s="155"/>
      <c r="IP42" s="155"/>
      <c r="IQ42" s="155"/>
      <c r="IR42" s="155"/>
    </row>
    <row r="43" spans="1:252" s="154" customFormat="1" ht="20.25" customHeight="1">
      <c r="A43" s="233" t="str">
        <f t="shared" si="0"/>
        <v>Freitag</v>
      </c>
      <c r="B43" s="265">
        <f t="shared" si="9"/>
        <v>46654</v>
      </c>
      <c r="C43" s="283"/>
      <c r="D43" s="279"/>
      <c r="E43" s="280">
        <f t="shared" si="1"/>
        <v>0</v>
      </c>
      <c r="F43" s="287"/>
      <c r="G43" s="287"/>
      <c r="H43" s="287"/>
      <c r="I43" s="281">
        <f t="shared" si="2"/>
        <v>0</v>
      </c>
      <c r="J43" s="281">
        <f t="shared" si="6"/>
        <v>0</v>
      </c>
      <c r="K43" s="282">
        <f t="shared" si="7"/>
        <v>0</v>
      </c>
      <c r="L43" s="316"/>
      <c r="M43" s="317"/>
      <c r="N43" s="317"/>
      <c r="O43" s="317"/>
      <c r="P43" s="318"/>
      <c r="Q43" s="117" t="b">
        <f t="shared" si="8"/>
        <v>0</v>
      </c>
      <c r="R43" s="117"/>
      <c r="S43" s="234">
        <f t="shared" si="3"/>
        <v>0</v>
      </c>
      <c r="T43" s="234">
        <f t="shared" si="4"/>
        <v>0</v>
      </c>
      <c r="U43" s="234">
        <f t="shared" si="4"/>
        <v>0</v>
      </c>
      <c r="V43" s="234">
        <f t="shared" si="4"/>
        <v>0</v>
      </c>
      <c r="W43" s="234">
        <f t="shared" si="5"/>
        <v>0</v>
      </c>
      <c r="X43" s="234">
        <f t="shared" si="5"/>
        <v>0</v>
      </c>
      <c r="Y43" s="234">
        <f t="shared" si="5"/>
        <v>0</v>
      </c>
      <c r="Z43" s="234"/>
      <c r="AA43" s="150"/>
      <c r="AB43" s="150"/>
      <c r="AC43" s="150"/>
      <c r="AE43" s="23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</row>
    <row r="44" spans="1:252" s="154" customFormat="1" ht="20.25" customHeight="1">
      <c r="A44" s="233" t="str">
        <f t="shared" si="0"/>
        <v>Samstag</v>
      </c>
      <c r="B44" s="265">
        <f t="shared" si="9"/>
        <v>46655</v>
      </c>
      <c r="C44" s="283"/>
      <c r="D44" s="279"/>
      <c r="E44" s="280" t="str">
        <f t="shared" si="1"/>
        <v/>
      </c>
      <c r="F44" s="287"/>
      <c r="G44" s="287"/>
      <c r="H44" s="287"/>
      <c r="I44" s="281">
        <f t="shared" si="2"/>
        <v>0</v>
      </c>
      <c r="J44" s="281">
        <f t="shared" si="6"/>
        <v>0</v>
      </c>
      <c r="K44" s="282">
        <f t="shared" si="7"/>
        <v>0</v>
      </c>
      <c r="L44" s="316"/>
      <c r="M44" s="317"/>
      <c r="N44" s="317"/>
      <c r="O44" s="317"/>
      <c r="P44" s="318"/>
      <c r="Q44" s="117" t="b">
        <f t="shared" si="8"/>
        <v>0</v>
      </c>
      <c r="R44" s="117"/>
      <c r="S44" s="234">
        <f t="shared" si="3"/>
        <v>0</v>
      </c>
      <c r="T44" s="234">
        <f t="shared" si="4"/>
        <v>0</v>
      </c>
      <c r="U44" s="234">
        <f t="shared" si="4"/>
        <v>0</v>
      </c>
      <c r="V44" s="234">
        <f t="shared" si="4"/>
        <v>0</v>
      </c>
      <c r="W44" s="234">
        <f t="shared" si="5"/>
        <v>0</v>
      </c>
      <c r="X44" s="234">
        <f t="shared" si="5"/>
        <v>0</v>
      </c>
      <c r="Y44" s="234">
        <f t="shared" si="5"/>
        <v>0</v>
      </c>
      <c r="Z44" s="234"/>
      <c r="AA44" s="150"/>
      <c r="AB44" s="150"/>
      <c r="AC44" s="150"/>
      <c r="AE44" s="23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5"/>
      <c r="CX44" s="155"/>
      <c r="CY44" s="155"/>
      <c r="CZ44" s="155"/>
      <c r="DA44" s="155"/>
      <c r="DB44" s="155"/>
      <c r="DC44" s="155"/>
      <c r="DD44" s="155"/>
      <c r="DE44" s="155"/>
      <c r="DF44" s="155"/>
      <c r="DG44" s="155"/>
      <c r="DH44" s="155"/>
      <c r="DI44" s="155"/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5"/>
      <c r="DW44" s="155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5"/>
      <c r="FL44" s="155"/>
      <c r="FM44" s="155"/>
      <c r="FN44" s="155"/>
      <c r="FO44" s="155"/>
      <c r="FP44" s="155"/>
      <c r="FQ44" s="155"/>
      <c r="FR44" s="155"/>
      <c r="FS44" s="155"/>
      <c r="FT44" s="155"/>
      <c r="FU44" s="155"/>
      <c r="FV44" s="155"/>
      <c r="FW44" s="155"/>
      <c r="FX44" s="155"/>
      <c r="FY44" s="155"/>
      <c r="FZ44" s="155"/>
      <c r="GA44" s="155"/>
      <c r="GB44" s="155"/>
      <c r="GC44" s="155"/>
      <c r="GD44" s="155"/>
      <c r="GE44" s="155"/>
      <c r="GF44" s="155"/>
      <c r="GG44" s="155"/>
      <c r="GH44" s="155"/>
      <c r="GI44" s="155"/>
      <c r="GJ44" s="155"/>
      <c r="GK44" s="155"/>
      <c r="GL44" s="155"/>
      <c r="GM44" s="155"/>
      <c r="GN44" s="155"/>
      <c r="GO44" s="155"/>
      <c r="GP44" s="155"/>
      <c r="GQ44" s="155"/>
      <c r="GR44" s="155"/>
      <c r="GS44" s="155"/>
      <c r="GT44" s="155"/>
      <c r="GU44" s="155"/>
      <c r="GV44" s="155"/>
      <c r="GW44" s="155"/>
      <c r="GX44" s="155"/>
      <c r="GY44" s="155"/>
      <c r="GZ44" s="155"/>
      <c r="HA44" s="155"/>
      <c r="HB44" s="155"/>
      <c r="HC44" s="155"/>
      <c r="HD44" s="155"/>
      <c r="HE44" s="155"/>
      <c r="HF44" s="155"/>
      <c r="HG44" s="155"/>
      <c r="HH44" s="155"/>
      <c r="HI44" s="155"/>
      <c r="HJ44" s="155"/>
      <c r="HK44" s="155"/>
      <c r="HL44" s="155"/>
      <c r="HM44" s="155"/>
      <c r="HN44" s="155"/>
      <c r="HO44" s="155"/>
      <c r="HP44" s="155"/>
      <c r="HQ44" s="155"/>
      <c r="HR44" s="155"/>
      <c r="HS44" s="155"/>
      <c r="HT44" s="155"/>
      <c r="HU44" s="155"/>
      <c r="HV44" s="155"/>
      <c r="HW44" s="155"/>
      <c r="HX44" s="155"/>
      <c r="HY44" s="155"/>
      <c r="HZ44" s="155"/>
      <c r="IA44" s="155"/>
      <c r="IB44" s="155"/>
      <c r="IC44" s="155"/>
      <c r="ID44" s="155"/>
      <c r="IE44" s="155"/>
      <c r="IF44" s="155"/>
      <c r="IG44" s="155"/>
      <c r="IH44" s="155"/>
      <c r="II44" s="155"/>
      <c r="IJ44" s="155"/>
      <c r="IK44" s="155"/>
      <c r="IL44" s="155"/>
      <c r="IM44" s="155"/>
      <c r="IN44" s="155"/>
      <c r="IO44" s="155"/>
      <c r="IP44" s="155"/>
      <c r="IQ44" s="155"/>
      <c r="IR44" s="155"/>
    </row>
    <row r="45" spans="1:252" s="154" customFormat="1" ht="20.25" customHeight="1">
      <c r="A45" s="233" t="str">
        <f t="shared" si="0"/>
        <v>Sonntag</v>
      </c>
      <c r="B45" s="265">
        <f t="shared" si="9"/>
        <v>46656</v>
      </c>
      <c r="C45" s="283"/>
      <c r="D45" s="279"/>
      <c r="E45" s="280" t="str">
        <f t="shared" si="1"/>
        <v/>
      </c>
      <c r="F45" s="287"/>
      <c r="G45" s="287"/>
      <c r="H45" s="287"/>
      <c r="I45" s="281">
        <f t="shared" si="2"/>
        <v>0</v>
      </c>
      <c r="J45" s="281">
        <f t="shared" si="6"/>
        <v>0</v>
      </c>
      <c r="K45" s="282">
        <f t="shared" si="7"/>
        <v>0</v>
      </c>
      <c r="L45" s="316"/>
      <c r="M45" s="317"/>
      <c r="N45" s="317"/>
      <c r="O45" s="317"/>
      <c r="P45" s="318"/>
      <c r="Q45" s="117" t="b">
        <f t="shared" si="8"/>
        <v>0</v>
      </c>
      <c r="R45" s="117"/>
      <c r="S45" s="234">
        <f t="shared" si="3"/>
        <v>0</v>
      </c>
      <c r="T45" s="234">
        <f t="shared" si="4"/>
        <v>0</v>
      </c>
      <c r="U45" s="234">
        <f t="shared" si="4"/>
        <v>0</v>
      </c>
      <c r="V45" s="234">
        <f t="shared" si="4"/>
        <v>0</v>
      </c>
      <c r="W45" s="234">
        <f t="shared" si="5"/>
        <v>0</v>
      </c>
      <c r="X45" s="234">
        <f t="shared" si="5"/>
        <v>0</v>
      </c>
      <c r="Y45" s="234">
        <f t="shared" si="5"/>
        <v>0</v>
      </c>
      <c r="Z45" s="234"/>
      <c r="AA45" s="150"/>
      <c r="AB45" s="150"/>
      <c r="AC45" s="150"/>
      <c r="AE45" s="23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155"/>
      <c r="DE45" s="155"/>
      <c r="DF45" s="155"/>
      <c r="DG45" s="155"/>
      <c r="DH45" s="155"/>
      <c r="DI45" s="155"/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5"/>
      <c r="DW45" s="155"/>
      <c r="DX45" s="155"/>
      <c r="DY45" s="155"/>
      <c r="DZ45" s="155"/>
      <c r="EA45" s="155"/>
      <c r="EB45" s="155"/>
      <c r="EC45" s="155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J45" s="155"/>
      <c r="GK45" s="155"/>
      <c r="GL45" s="155"/>
      <c r="GM45" s="155"/>
      <c r="GN45" s="155"/>
      <c r="GO45" s="155"/>
      <c r="GP45" s="155"/>
      <c r="GQ45" s="155"/>
      <c r="GR45" s="155"/>
      <c r="GS45" s="155"/>
      <c r="GT45" s="155"/>
      <c r="GU45" s="155"/>
      <c r="GV45" s="155"/>
      <c r="GW45" s="155"/>
      <c r="GX45" s="155"/>
      <c r="GY45" s="155"/>
      <c r="GZ45" s="155"/>
      <c r="HA45" s="155"/>
      <c r="HB45" s="155"/>
      <c r="HC45" s="155"/>
      <c r="HD45" s="155"/>
      <c r="HE45" s="155"/>
      <c r="HF45" s="155"/>
      <c r="HG45" s="155"/>
      <c r="HH45" s="155"/>
      <c r="HI45" s="155"/>
      <c r="HJ45" s="155"/>
      <c r="HK45" s="155"/>
      <c r="HL45" s="155"/>
      <c r="HM45" s="155"/>
      <c r="HN45" s="155"/>
      <c r="HO45" s="155"/>
      <c r="HP45" s="155"/>
      <c r="HQ45" s="155"/>
      <c r="HR45" s="155"/>
      <c r="HS45" s="155"/>
      <c r="HT45" s="155"/>
      <c r="HU45" s="155"/>
      <c r="HV45" s="155"/>
      <c r="HW45" s="155"/>
      <c r="HX45" s="155"/>
      <c r="HY45" s="155"/>
      <c r="HZ45" s="155"/>
      <c r="IA45" s="155"/>
      <c r="IB45" s="155"/>
      <c r="IC45" s="155"/>
      <c r="ID45" s="155"/>
      <c r="IE45" s="155"/>
      <c r="IF45" s="155"/>
      <c r="IG45" s="155"/>
      <c r="IH45" s="155"/>
      <c r="II45" s="155"/>
      <c r="IJ45" s="155"/>
      <c r="IK45" s="155"/>
      <c r="IL45" s="155"/>
      <c r="IM45" s="155"/>
      <c r="IN45" s="155"/>
      <c r="IO45" s="155"/>
      <c r="IP45" s="155"/>
      <c r="IQ45" s="155"/>
      <c r="IR45" s="155"/>
    </row>
    <row r="46" spans="1:252" s="154" customFormat="1" ht="20.25" customHeight="1">
      <c r="A46" s="233" t="str">
        <f t="shared" si="0"/>
        <v>Montag</v>
      </c>
      <c r="B46" s="265">
        <f t="shared" si="9"/>
        <v>46657</v>
      </c>
      <c r="C46" s="283"/>
      <c r="D46" s="279"/>
      <c r="E46" s="280">
        <f t="shared" si="1"/>
        <v>0</v>
      </c>
      <c r="F46" s="287"/>
      <c r="G46" s="287"/>
      <c r="H46" s="287"/>
      <c r="I46" s="281">
        <f t="shared" si="2"/>
        <v>0</v>
      </c>
      <c r="J46" s="281">
        <f t="shared" si="6"/>
        <v>0</v>
      </c>
      <c r="K46" s="282">
        <f t="shared" si="7"/>
        <v>0</v>
      </c>
      <c r="L46" s="316"/>
      <c r="M46" s="317"/>
      <c r="N46" s="317"/>
      <c r="O46" s="317"/>
      <c r="P46" s="318"/>
      <c r="Q46" s="117" t="b">
        <f t="shared" si="8"/>
        <v>0</v>
      </c>
      <c r="R46" s="117"/>
      <c r="S46" s="234">
        <f t="shared" si="3"/>
        <v>0</v>
      </c>
      <c r="T46" s="234">
        <f t="shared" si="4"/>
        <v>0</v>
      </c>
      <c r="U46" s="234">
        <f t="shared" si="4"/>
        <v>0</v>
      </c>
      <c r="V46" s="234">
        <f t="shared" si="4"/>
        <v>0</v>
      </c>
      <c r="W46" s="234">
        <f t="shared" si="5"/>
        <v>0</v>
      </c>
      <c r="X46" s="234">
        <f t="shared" si="5"/>
        <v>0</v>
      </c>
      <c r="Y46" s="234">
        <f t="shared" si="5"/>
        <v>0</v>
      </c>
      <c r="Z46" s="234"/>
      <c r="AA46" s="150"/>
      <c r="AB46" s="150"/>
      <c r="AC46" s="150"/>
      <c r="AE46" s="23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5"/>
      <c r="CX46" s="155"/>
      <c r="CY46" s="155"/>
      <c r="CZ46" s="155"/>
      <c r="DA46" s="155"/>
      <c r="DB46" s="155"/>
      <c r="DC46" s="155"/>
      <c r="DD46" s="155"/>
      <c r="DE46" s="155"/>
      <c r="DF46" s="155"/>
      <c r="DG46" s="155"/>
      <c r="DH46" s="155"/>
      <c r="DI46" s="155"/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5"/>
      <c r="DW46" s="155"/>
      <c r="DX46" s="155"/>
      <c r="DY46" s="155"/>
      <c r="DZ46" s="155"/>
      <c r="EA46" s="155"/>
      <c r="EB46" s="155"/>
      <c r="EC46" s="155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5"/>
      <c r="FL46" s="155"/>
      <c r="FM46" s="155"/>
      <c r="FN46" s="155"/>
      <c r="FO46" s="155"/>
      <c r="FP46" s="155"/>
      <c r="FQ46" s="155"/>
      <c r="FR46" s="155"/>
      <c r="FS46" s="155"/>
      <c r="FT46" s="155"/>
      <c r="FU46" s="155"/>
      <c r="FV46" s="155"/>
      <c r="FW46" s="155"/>
      <c r="FX46" s="155"/>
      <c r="FY46" s="155"/>
      <c r="FZ46" s="155"/>
      <c r="GA46" s="155"/>
      <c r="GB46" s="155"/>
      <c r="GC46" s="155"/>
      <c r="GD46" s="155"/>
      <c r="GE46" s="155"/>
      <c r="GF46" s="155"/>
      <c r="GG46" s="155"/>
      <c r="GH46" s="155"/>
      <c r="GI46" s="155"/>
      <c r="GJ46" s="155"/>
      <c r="GK46" s="155"/>
      <c r="GL46" s="155"/>
      <c r="GM46" s="155"/>
      <c r="GN46" s="155"/>
      <c r="GO46" s="155"/>
      <c r="GP46" s="155"/>
      <c r="GQ46" s="155"/>
      <c r="GR46" s="155"/>
      <c r="GS46" s="155"/>
      <c r="GT46" s="155"/>
      <c r="GU46" s="155"/>
      <c r="GV46" s="155"/>
      <c r="GW46" s="155"/>
      <c r="GX46" s="155"/>
      <c r="GY46" s="155"/>
      <c r="GZ46" s="155"/>
      <c r="HA46" s="155"/>
      <c r="HB46" s="155"/>
      <c r="HC46" s="155"/>
      <c r="HD46" s="155"/>
      <c r="HE46" s="155"/>
      <c r="HF46" s="155"/>
      <c r="HG46" s="155"/>
      <c r="HH46" s="155"/>
      <c r="HI46" s="155"/>
      <c r="HJ46" s="155"/>
      <c r="HK46" s="155"/>
      <c r="HL46" s="155"/>
      <c r="HM46" s="155"/>
      <c r="HN46" s="155"/>
      <c r="HO46" s="155"/>
      <c r="HP46" s="155"/>
      <c r="HQ46" s="155"/>
      <c r="HR46" s="155"/>
      <c r="HS46" s="155"/>
      <c r="HT46" s="155"/>
      <c r="HU46" s="155"/>
      <c r="HV46" s="155"/>
      <c r="HW46" s="155"/>
      <c r="HX46" s="155"/>
      <c r="HY46" s="155"/>
      <c r="HZ46" s="155"/>
      <c r="IA46" s="155"/>
      <c r="IB46" s="155"/>
      <c r="IC46" s="155"/>
      <c r="ID46" s="155"/>
      <c r="IE46" s="155"/>
      <c r="IF46" s="155"/>
      <c r="IG46" s="155"/>
      <c r="IH46" s="155"/>
      <c r="II46" s="155"/>
      <c r="IJ46" s="155"/>
      <c r="IK46" s="155"/>
      <c r="IL46" s="155"/>
      <c r="IM46" s="155"/>
      <c r="IN46" s="155"/>
      <c r="IO46" s="155"/>
      <c r="IP46" s="155"/>
      <c r="IQ46" s="155"/>
      <c r="IR46" s="155"/>
    </row>
    <row r="47" spans="1:252" s="154" customFormat="1" ht="20.25" customHeight="1">
      <c r="A47" s="233" t="str">
        <f t="shared" si="0"/>
        <v>Dienstag</v>
      </c>
      <c r="B47" s="265">
        <f t="shared" si="9"/>
        <v>46658</v>
      </c>
      <c r="C47" s="283"/>
      <c r="D47" s="279"/>
      <c r="E47" s="280">
        <f t="shared" si="1"/>
        <v>0</v>
      </c>
      <c r="F47" s="287"/>
      <c r="G47" s="287"/>
      <c r="H47" s="287"/>
      <c r="I47" s="281">
        <f t="shared" si="2"/>
        <v>0</v>
      </c>
      <c r="J47" s="281">
        <f t="shared" si="6"/>
        <v>0</v>
      </c>
      <c r="K47" s="282">
        <f t="shared" si="7"/>
        <v>0</v>
      </c>
      <c r="L47" s="316"/>
      <c r="M47" s="317"/>
      <c r="N47" s="317"/>
      <c r="O47" s="317"/>
      <c r="P47" s="318"/>
      <c r="Q47" s="117" t="b">
        <f t="shared" si="8"/>
        <v>0</v>
      </c>
      <c r="R47" s="117"/>
      <c r="S47" s="234">
        <f t="shared" si="3"/>
        <v>0</v>
      </c>
      <c r="T47" s="234">
        <f t="shared" si="4"/>
        <v>0</v>
      </c>
      <c r="U47" s="234">
        <f t="shared" si="4"/>
        <v>0</v>
      </c>
      <c r="V47" s="234">
        <f t="shared" si="4"/>
        <v>0</v>
      </c>
      <c r="W47" s="234">
        <f t="shared" si="5"/>
        <v>0</v>
      </c>
      <c r="X47" s="234">
        <f t="shared" si="5"/>
        <v>0</v>
      </c>
      <c r="Y47" s="234">
        <f t="shared" si="5"/>
        <v>0</v>
      </c>
      <c r="Z47" s="234"/>
      <c r="AA47" s="150"/>
      <c r="AB47" s="150"/>
      <c r="AC47" s="150"/>
      <c r="AE47" s="23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5"/>
      <c r="FL47" s="155"/>
      <c r="FM47" s="155"/>
      <c r="FN47" s="155"/>
      <c r="FO47" s="155"/>
      <c r="FP47" s="155"/>
      <c r="FQ47" s="155"/>
      <c r="FR47" s="155"/>
      <c r="FS47" s="155"/>
      <c r="FT47" s="155"/>
      <c r="FU47" s="155"/>
      <c r="FV47" s="155"/>
      <c r="FW47" s="155"/>
      <c r="FX47" s="155"/>
      <c r="FY47" s="155"/>
      <c r="FZ47" s="155"/>
      <c r="GA47" s="155"/>
      <c r="GB47" s="155"/>
      <c r="GC47" s="155"/>
      <c r="GD47" s="155"/>
      <c r="GE47" s="155"/>
      <c r="GF47" s="155"/>
      <c r="GG47" s="155"/>
      <c r="GH47" s="155"/>
      <c r="GI47" s="155"/>
      <c r="GJ47" s="155"/>
      <c r="GK47" s="155"/>
      <c r="GL47" s="155"/>
      <c r="GM47" s="155"/>
      <c r="GN47" s="155"/>
      <c r="GO47" s="155"/>
      <c r="GP47" s="155"/>
      <c r="GQ47" s="155"/>
      <c r="GR47" s="155"/>
      <c r="GS47" s="155"/>
      <c r="GT47" s="155"/>
      <c r="GU47" s="155"/>
      <c r="GV47" s="155"/>
      <c r="GW47" s="155"/>
      <c r="GX47" s="155"/>
      <c r="GY47" s="155"/>
      <c r="GZ47" s="155"/>
      <c r="HA47" s="155"/>
      <c r="HB47" s="155"/>
      <c r="HC47" s="155"/>
      <c r="HD47" s="155"/>
      <c r="HE47" s="155"/>
      <c r="HF47" s="155"/>
      <c r="HG47" s="155"/>
      <c r="HH47" s="155"/>
      <c r="HI47" s="155"/>
      <c r="HJ47" s="155"/>
      <c r="HK47" s="155"/>
      <c r="HL47" s="155"/>
      <c r="HM47" s="155"/>
      <c r="HN47" s="155"/>
      <c r="HO47" s="155"/>
      <c r="HP47" s="155"/>
      <c r="HQ47" s="155"/>
      <c r="HR47" s="155"/>
      <c r="HS47" s="155"/>
      <c r="HT47" s="155"/>
      <c r="HU47" s="155"/>
      <c r="HV47" s="155"/>
      <c r="HW47" s="155"/>
      <c r="HX47" s="155"/>
      <c r="HY47" s="155"/>
      <c r="HZ47" s="155"/>
      <c r="IA47" s="155"/>
      <c r="IB47" s="155"/>
      <c r="IC47" s="155"/>
      <c r="ID47" s="155"/>
      <c r="IE47" s="155"/>
      <c r="IF47" s="155"/>
      <c r="IG47" s="155"/>
      <c r="IH47" s="155"/>
      <c r="II47" s="155"/>
      <c r="IJ47" s="155"/>
      <c r="IK47" s="155"/>
      <c r="IL47" s="155"/>
      <c r="IM47" s="155"/>
      <c r="IN47" s="155"/>
      <c r="IO47" s="155"/>
      <c r="IP47" s="155"/>
      <c r="IQ47" s="155"/>
      <c r="IR47" s="155"/>
    </row>
    <row r="48" spans="1:252" s="154" customFormat="1" ht="20.25" customHeight="1">
      <c r="A48" s="233" t="str">
        <f t="shared" si="0"/>
        <v>Mittwoch</v>
      </c>
      <c r="B48" s="265">
        <f t="shared" si="9"/>
        <v>46659</v>
      </c>
      <c r="C48" s="283"/>
      <c r="D48" s="279"/>
      <c r="E48" s="280">
        <f t="shared" si="1"/>
        <v>0</v>
      </c>
      <c r="F48" s="287"/>
      <c r="G48" s="287"/>
      <c r="H48" s="287"/>
      <c r="I48" s="281">
        <f t="shared" si="2"/>
        <v>0</v>
      </c>
      <c r="J48" s="281">
        <f t="shared" si="6"/>
        <v>0</v>
      </c>
      <c r="K48" s="282">
        <f t="shared" si="7"/>
        <v>0</v>
      </c>
      <c r="L48" s="316"/>
      <c r="M48" s="317"/>
      <c r="N48" s="317"/>
      <c r="O48" s="317"/>
      <c r="P48" s="318"/>
      <c r="Q48" s="117" t="b">
        <f t="shared" si="8"/>
        <v>0</v>
      </c>
      <c r="R48" s="117"/>
      <c r="S48" s="234">
        <f t="shared" si="3"/>
        <v>0</v>
      </c>
      <c r="T48" s="234">
        <f t="shared" si="4"/>
        <v>0</v>
      </c>
      <c r="U48" s="234">
        <f t="shared" si="4"/>
        <v>0</v>
      </c>
      <c r="V48" s="234">
        <f t="shared" si="4"/>
        <v>0</v>
      </c>
      <c r="W48" s="234">
        <f t="shared" si="5"/>
        <v>0</v>
      </c>
      <c r="X48" s="234">
        <f t="shared" si="5"/>
        <v>0</v>
      </c>
      <c r="Y48" s="234">
        <f t="shared" si="5"/>
        <v>0</v>
      </c>
      <c r="Z48" s="234"/>
      <c r="AA48" s="150"/>
      <c r="AB48" s="150"/>
      <c r="AC48" s="150"/>
      <c r="AE48" s="23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5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5"/>
      <c r="FL48" s="155"/>
      <c r="FM48" s="155"/>
      <c r="FN48" s="155"/>
      <c r="FO48" s="155"/>
      <c r="FP48" s="155"/>
      <c r="FQ48" s="155"/>
      <c r="FR48" s="155"/>
      <c r="FS48" s="155"/>
      <c r="FT48" s="155"/>
      <c r="FU48" s="155"/>
      <c r="FV48" s="155"/>
      <c r="FW48" s="155"/>
      <c r="FX48" s="155"/>
      <c r="FY48" s="155"/>
      <c r="FZ48" s="155"/>
      <c r="GA48" s="155"/>
      <c r="GB48" s="155"/>
      <c r="GC48" s="155"/>
      <c r="GD48" s="155"/>
      <c r="GE48" s="155"/>
      <c r="GF48" s="155"/>
      <c r="GG48" s="155"/>
      <c r="GH48" s="155"/>
      <c r="GI48" s="155"/>
      <c r="GJ48" s="155"/>
      <c r="GK48" s="155"/>
      <c r="GL48" s="155"/>
      <c r="GM48" s="155"/>
      <c r="GN48" s="155"/>
      <c r="GO48" s="155"/>
      <c r="GP48" s="155"/>
      <c r="GQ48" s="155"/>
      <c r="GR48" s="155"/>
      <c r="GS48" s="155"/>
      <c r="GT48" s="155"/>
      <c r="GU48" s="155"/>
      <c r="GV48" s="155"/>
      <c r="GW48" s="155"/>
      <c r="GX48" s="155"/>
      <c r="GY48" s="155"/>
      <c r="GZ48" s="155"/>
      <c r="HA48" s="155"/>
      <c r="HB48" s="155"/>
      <c r="HC48" s="155"/>
      <c r="HD48" s="155"/>
      <c r="HE48" s="155"/>
      <c r="HF48" s="155"/>
      <c r="HG48" s="155"/>
      <c r="HH48" s="155"/>
      <c r="HI48" s="155"/>
      <c r="HJ48" s="155"/>
      <c r="HK48" s="155"/>
      <c r="HL48" s="155"/>
      <c r="HM48" s="155"/>
      <c r="HN48" s="155"/>
      <c r="HO48" s="155"/>
      <c r="HP48" s="155"/>
      <c r="HQ48" s="155"/>
      <c r="HR48" s="155"/>
      <c r="HS48" s="155"/>
      <c r="HT48" s="155"/>
      <c r="HU48" s="155"/>
      <c r="HV48" s="155"/>
      <c r="HW48" s="155"/>
      <c r="HX48" s="155"/>
      <c r="HY48" s="155"/>
      <c r="HZ48" s="155"/>
      <c r="IA48" s="155"/>
      <c r="IB48" s="155"/>
      <c r="IC48" s="155"/>
      <c r="ID48" s="155"/>
      <c r="IE48" s="155"/>
      <c r="IF48" s="155"/>
      <c r="IG48" s="155"/>
      <c r="IH48" s="155"/>
      <c r="II48" s="155"/>
      <c r="IJ48" s="155"/>
      <c r="IK48" s="155"/>
      <c r="IL48" s="155"/>
      <c r="IM48" s="155"/>
      <c r="IN48" s="155"/>
      <c r="IO48" s="155"/>
      <c r="IP48" s="155"/>
      <c r="IQ48" s="155"/>
      <c r="IR48" s="155"/>
    </row>
    <row r="49" spans="1:252" s="154" customFormat="1" ht="20.25" customHeight="1">
      <c r="A49" s="233" t="str">
        <f t="shared" si="0"/>
        <v>Donnerstag</v>
      </c>
      <c r="B49" s="265">
        <f t="shared" si="9"/>
        <v>46660</v>
      </c>
      <c r="C49" s="283"/>
      <c r="D49" s="279"/>
      <c r="E49" s="280">
        <f t="shared" si="1"/>
        <v>0</v>
      </c>
      <c r="F49" s="287"/>
      <c r="G49" s="287"/>
      <c r="H49" s="287"/>
      <c r="I49" s="281">
        <f t="shared" si="2"/>
        <v>0</v>
      </c>
      <c r="J49" s="281">
        <f t="shared" si="6"/>
        <v>0</v>
      </c>
      <c r="K49" s="282">
        <f t="shared" si="7"/>
        <v>0</v>
      </c>
      <c r="L49" s="316"/>
      <c r="M49" s="317"/>
      <c r="N49" s="317"/>
      <c r="O49" s="317"/>
      <c r="P49" s="318"/>
      <c r="Q49" s="117" t="b">
        <f t="shared" si="8"/>
        <v>0</v>
      </c>
      <c r="R49" s="117"/>
      <c r="S49" s="234">
        <f t="shared" si="3"/>
        <v>0</v>
      </c>
      <c r="T49" s="234">
        <f t="shared" si="4"/>
        <v>0</v>
      </c>
      <c r="U49" s="234">
        <f t="shared" si="4"/>
        <v>0</v>
      </c>
      <c r="V49" s="234">
        <f t="shared" si="4"/>
        <v>0</v>
      </c>
      <c r="W49" s="234">
        <f t="shared" si="5"/>
        <v>0</v>
      </c>
      <c r="X49" s="234">
        <f t="shared" si="5"/>
        <v>0</v>
      </c>
      <c r="Y49" s="234">
        <f t="shared" si="5"/>
        <v>0</v>
      </c>
      <c r="Z49" s="234"/>
      <c r="AA49" s="150"/>
      <c r="AB49" s="150"/>
      <c r="AC49" s="150"/>
      <c r="AE49" s="23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5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5"/>
      <c r="FL49" s="155"/>
      <c r="FM49" s="155"/>
      <c r="FN49" s="155"/>
      <c r="FO49" s="155"/>
      <c r="FP49" s="155"/>
      <c r="FQ49" s="155"/>
      <c r="FR49" s="155"/>
      <c r="FS49" s="155"/>
      <c r="FT49" s="155"/>
      <c r="FU49" s="155"/>
      <c r="FV49" s="155"/>
      <c r="FW49" s="155"/>
      <c r="FX49" s="155"/>
      <c r="FY49" s="155"/>
      <c r="FZ49" s="155"/>
      <c r="GA49" s="155"/>
      <c r="GB49" s="155"/>
      <c r="GC49" s="155"/>
      <c r="GD49" s="155"/>
      <c r="GE49" s="155"/>
      <c r="GF49" s="155"/>
      <c r="GG49" s="155"/>
      <c r="GH49" s="155"/>
      <c r="GI49" s="155"/>
      <c r="GJ49" s="155"/>
      <c r="GK49" s="155"/>
      <c r="GL49" s="155"/>
      <c r="GM49" s="155"/>
      <c r="GN49" s="155"/>
      <c r="GO49" s="155"/>
      <c r="GP49" s="155"/>
      <c r="GQ49" s="155"/>
      <c r="GR49" s="155"/>
      <c r="GS49" s="155"/>
      <c r="GT49" s="155"/>
      <c r="GU49" s="155"/>
      <c r="GV49" s="155"/>
      <c r="GW49" s="155"/>
      <c r="GX49" s="155"/>
      <c r="GY49" s="155"/>
      <c r="GZ49" s="155"/>
      <c r="HA49" s="155"/>
      <c r="HB49" s="155"/>
      <c r="HC49" s="155"/>
      <c r="HD49" s="155"/>
      <c r="HE49" s="155"/>
      <c r="HF49" s="155"/>
      <c r="HG49" s="155"/>
      <c r="HH49" s="155"/>
      <c r="HI49" s="155"/>
      <c r="HJ49" s="155"/>
      <c r="HK49" s="155"/>
      <c r="HL49" s="155"/>
      <c r="HM49" s="155"/>
      <c r="HN49" s="155"/>
      <c r="HO49" s="155"/>
      <c r="HP49" s="155"/>
      <c r="HQ49" s="155"/>
      <c r="HR49" s="155"/>
      <c r="HS49" s="155"/>
      <c r="HT49" s="155"/>
      <c r="HU49" s="155"/>
      <c r="HV49" s="155"/>
      <c r="HW49" s="155"/>
      <c r="HX49" s="155"/>
      <c r="HY49" s="155"/>
      <c r="HZ49" s="155"/>
      <c r="IA49" s="155"/>
      <c r="IB49" s="155"/>
      <c r="IC49" s="155"/>
      <c r="ID49" s="155"/>
      <c r="IE49" s="155"/>
      <c r="IF49" s="155"/>
      <c r="IG49" s="155"/>
      <c r="IH49" s="155"/>
      <c r="II49" s="155"/>
      <c r="IJ49" s="155"/>
      <c r="IK49" s="155"/>
      <c r="IL49" s="155"/>
      <c r="IM49" s="155"/>
      <c r="IN49" s="155"/>
      <c r="IO49" s="155"/>
      <c r="IP49" s="155"/>
      <c r="IQ49" s="155"/>
      <c r="IR49" s="155"/>
    </row>
    <row r="50" spans="1:252" s="154" customFormat="1" ht="20.25" customHeight="1" thickBot="1">
      <c r="A50" s="233" t="str">
        <f t="shared" si="0"/>
        <v>Samstag</v>
      </c>
      <c r="B50" s="265">
        <f t="shared" si="9"/>
        <v>0</v>
      </c>
      <c r="C50" s="283"/>
      <c r="D50" s="279"/>
      <c r="E50" s="280" t="str">
        <f t="shared" si="1"/>
        <v/>
      </c>
      <c r="F50" s="288"/>
      <c r="G50" s="287"/>
      <c r="H50" s="288"/>
      <c r="I50" s="281">
        <f t="shared" si="2"/>
        <v>0</v>
      </c>
      <c r="J50" s="285">
        <f t="shared" si="6"/>
        <v>0</v>
      </c>
      <c r="K50" s="286">
        <f t="shared" si="7"/>
        <v>0</v>
      </c>
      <c r="L50" s="310"/>
      <c r="M50" s="311"/>
      <c r="N50" s="311"/>
      <c r="O50" s="311"/>
      <c r="P50" s="312"/>
      <c r="Q50" s="117" t="b">
        <f t="shared" si="8"/>
        <v>0</v>
      </c>
      <c r="R50" s="117"/>
      <c r="S50" s="237">
        <f t="shared" si="3"/>
        <v>0</v>
      </c>
      <c r="T50" s="237">
        <f t="shared" si="4"/>
        <v>0</v>
      </c>
      <c r="U50" s="237">
        <f t="shared" si="4"/>
        <v>0</v>
      </c>
      <c r="V50" s="237">
        <f t="shared" si="4"/>
        <v>0</v>
      </c>
      <c r="W50" s="237">
        <f t="shared" si="5"/>
        <v>0</v>
      </c>
      <c r="X50" s="237">
        <f t="shared" si="5"/>
        <v>0</v>
      </c>
      <c r="Y50" s="237">
        <f t="shared" si="5"/>
        <v>0</v>
      </c>
      <c r="Z50" s="234"/>
      <c r="AA50" s="150"/>
      <c r="AB50" s="150"/>
      <c r="AC50" s="150"/>
      <c r="AE50" s="23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5"/>
      <c r="BQ50" s="155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5"/>
      <c r="DI50" s="155"/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5"/>
      <c r="DW50" s="155"/>
      <c r="DX50" s="155"/>
      <c r="DY50" s="155"/>
      <c r="DZ50" s="155"/>
      <c r="EA50" s="155"/>
      <c r="EB50" s="155"/>
      <c r="EC50" s="155"/>
      <c r="ED50" s="155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5"/>
      <c r="FL50" s="155"/>
      <c r="FM50" s="155"/>
      <c r="FN50" s="155"/>
      <c r="FO50" s="155"/>
      <c r="FP50" s="155"/>
      <c r="FQ50" s="155"/>
      <c r="FR50" s="155"/>
      <c r="FS50" s="155"/>
      <c r="FT50" s="155"/>
      <c r="FU50" s="155"/>
      <c r="FV50" s="155"/>
      <c r="FW50" s="155"/>
      <c r="FX50" s="155"/>
      <c r="FY50" s="155"/>
      <c r="FZ50" s="155"/>
      <c r="GA50" s="155"/>
      <c r="GB50" s="155"/>
      <c r="GC50" s="155"/>
      <c r="GD50" s="155"/>
      <c r="GE50" s="155"/>
      <c r="GF50" s="155"/>
      <c r="GG50" s="155"/>
      <c r="GH50" s="155"/>
      <c r="GI50" s="155"/>
      <c r="GJ50" s="155"/>
      <c r="GK50" s="155"/>
      <c r="GL50" s="155"/>
      <c r="GM50" s="155"/>
      <c r="GN50" s="155"/>
      <c r="GO50" s="155"/>
      <c r="GP50" s="155"/>
      <c r="GQ50" s="155"/>
      <c r="GR50" s="155"/>
      <c r="GS50" s="155"/>
      <c r="GT50" s="155"/>
      <c r="GU50" s="155"/>
      <c r="GV50" s="155"/>
      <c r="GW50" s="155"/>
      <c r="GX50" s="155"/>
      <c r="GY50" s="155"/>
      <c r="GZ50" s="155"/>
      <c r="HA50" s="155"/>
      <c r="HB50" s="155"/>
      <c r="HC50" s="155"/>
      <c r="HD50" s="155"/>
      <c r="HE50" s="155"/>
      <c r="HF50" s="155"/>
      <c r="HG50" s="155"/>
      <c r="HH50" s="155"/>
      <c r="HI50" s="155"/>
      <c r="HJ50" s="155"/>
      <c r="HK50" s="155"/>
      <c r="HL50" s="155"/>
      <c r="HM50" s="155"/>
      <c r="HN50" s="155"/>
      <c r="HO50" s="155"/>
      <c r="HP50" s="155"/>
      <c r="HQ50" s="155"/>
      <c r="HR50" s="155"/>
      <c r="HS50" s="155"/>
      <c r="HT50" s="155"/>
      <c r="HU50" s="155"/>
      <c r="HV50" s="155"/>
      <c r="HW50" s="155"/>
      <c r="HX50" s="155"/>
      <c r="HY50" s="155"/>
      <c r="HZ50" s="155"/>
      <c r="IA50" s="155"/>
      <c r="IB50" s="155"/>
      <c r="IC50" s="155"/>
      <c r="ID50" s="155"/>
      <c r="IE50" s="155"/>
      <c r="IF50" s="155"/>
      <c r="IG50" s="155"/>
      <c r="IH50" s="155"/>
      <c r="II50" s="155"/>
      <c r="IJ50" s="155"/>
      <c r="IK50" s="155"/>
      <c r="IL50" s="155"/>
      <c r="IM50" s="155"/>
      <c r="IN50" s="155"/>
      <c r="IO50" s="155"/>
      <c r="IP50" s="155"/>
      <c r="IQ50" s="155"/>
      <c r="IR50" s="155"/>
    </row>
    <row r="51" spans="1:252" s="154" customFormat="1" ht="18.75" customHeight="1">
      <c r="A51" s="150"/>
      <c r="B51" s="296" t="s">
        <v>48</v>
      </c>
      <c r="C51" s="297"/>
      <c r="D51" s="298"/>
      <c r="E51" s="298" t="s">
        <v>24</v>
      </c>
      <c r="F51" s="299"/>
      <c r="G51" s="299"/>
      <c r="H51" s="299"/>
      <c r="I51" s="298" t="s">
        <v>34</v>
      </c>
      <c r="J51" s="298" t="s">
        <v>50</v>
      </c>
      <c r="K51" s="298" t="s">
        <v>49</v>
      </c>
      <c r="L51" s="289"/>
      <c r="M51" s="289"/>
      <c r="N51" s="289"/>
      <c r="O51" s="289"/>
      <c r="P51" s="266"/>
      <c r="Q51" s="64"/>
      <c r="R51" s="91"/>
      <c r="S51" s="234">
        <f>IF(E52="",0,INT(E52)+((E52-INT(E52))/100*60))</f>
        <v>0</v>
      </c>
      <c r="T51" s="91"/>
      <c r="U51" s="91"/>
      <c r="V51" s="150"/>
      <c r="W51" s="234">
        <f>IF(I52="","",INT(I52)+((I52-INT(I52))/100*60))</f>
        <v>0</v>
      </c>
      <c r="X51" s="234">
        <f>IF(J52="","",INT(J52)+((J52-INT(J52))/100*60))</f>
        <v>0</v>
      </c>
      <c r="Y51" s="238">
        <f>IF(K52="","",INT(K52)+((K52-INT(K52))/100*60))</f>
        <v>0</v>
      </c>
      <c r="Z51" s="238"/>
      <c r="AA51" s="150"/>
      <c r="AB51" s="150"/>
      <c r="AC51" s="150"/>
      <c r="AE51" s="23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5"/>
      <c r="DW51" s="155"/>
      <c r="DX51" s="155"/>
      <c r="DY51" s="155"/>
      <c r="DZ51" s="155"/>
      <c r="EA51" s="155"/>
      <c r="EB51" s="155"/>
      <c r="EC51" s="155"/>
      <c r="ED51" s="155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5"/>
      <c r="FL51" s="155"/>
      <c r="FM51" s="155"/>
      <c r="FN51" s="155"/>
      <c r="FO51" s="155"/>
      <c r="FP51" s="155"/>
      <c r="FQ51" s="155"/>
      <c r="FR51" s="155"/>
      <c r="FS51" s="155"/>
      <c r="FT51" s="155"/>
      <c r="FU51" s="155"/>
      <c r="FV51" s="155"/>
      <c r="FW51" s="155"/>
      <c r="FX51" s="155"/>
      <c r="FY51" s="155"/>
      <c r="FZ51" s="155"/>
      <c r="GA51" s="155"/>
      <c r="GB51" s="155"/>
      <c r="GC51" s="155"/>
      <c r="GD51" s="155"/>
      <c r="GE51" s="155"/>
      <c r="GF51" s="155"/>
      <c r="GG51" s="155"/>
      <c r="GH51" s="155"/>
      <c r="GI51" s="155"/>
      <c r="GJ51" s="155"/>
      <c r="GK51" s="155"/>
      <c r="GL51" s="155"/>
      <c r="GM51" s="155"/>
      <c r="GN51" s="155"/>
      <c r="GO51" s="155"/>
      <c r="GP51" s="155"/>
      <c r="GQ51" s="155"/>
      <c r="GR51" s="155"/>
      <c r="GS51" s="155"/>
      <c r="GT51" s="155"/>
      <c r="GU51" s="155"/>
      <c r="GV51" s="155"/>
      <c r="GW51" s="155"/>
      <c r="GX51" s="155"/>
      <c r="GY51" s="155"/>
      <c r="GZ51" s="155"/>
      <c r="HA51" s="155"/>
      <c r="HB51" s="155"/>
      <c r="HC51" s="155"/>
      <c r="HD51" s="155"/>
      <c r="HE51" s="155"/>
      <c r="HF51" s="155"/>
      <c r="HG51" s="155"/>
      <c r="HH51" s="155"/>
      <c r="HI51" s="155"/>
      <c r="HJ51" s="155"/>
      <c r="HK51" s="155"/>
      <c r="HL51" s="155"/>
      <c r="HM51" s="155"/>
      <c r="HN51" s="155"/>
      <c r="HO51" s="155"/>
      <c r="HP51" s="155"/>
      <c r="HQ51" s="155"/>
      <c r="HR51" s="155"/>
      <c r="HS51" s="155"/>
      <c r="HT51" s="155"/>
      <c r="HU51" s="155"/>
      <c r="HV51" s="155"/>
      <c r="HW51" s="155"/>
      <c r="HX51" s="155"/>
      <c r="HY51" s="155"/>
      <c r="HZ51" s="155"/>
      <c r="IA51" s="155"/>
      <c r="IB51" s="155"/>
      <c r="IC51" s="155"/>
      <c r="ID51" s="155"/>
      <c r="IE51" s="155"/>
      <c r="IF51" s="155"/>
      <c r="IG51" s="155"/>
      <c r="IH51" s="155"/>
      <c r="II51" s="155"/>
      <c r="IJ51" s="155"/>
      <c r="IK51" s="155"/>
      <c r="IL51" s="155"/>
      <c r="IM51" s="155"/>
      <c r="IN51" s="155"/>
      <c r="IO51" s="155"/>
      <c r="IP51" s="155"/>
      <c r="IQ51" s="155"/>
      <c r="IR51" s="155"/>
    </row>
    <row r="52" spans="1:252" s="154" customFormat="1" ht="18.75" customHeight="1">
      <c r="A52" s="150"/>
      <c r="B52" s="267"/>
      <c r="C52" s="268"/>
      <c r="D52" s="269"/>
      <c r="E52" s="290">
        <f>SUM(E20:E50)</f>
        <v>0</v>
      </c>
      <c r="F52" s="291"/>
      <c r="G52" s="292"/>
      <c r="H52" s="293"/>
      <c r="I52" s="290">
        <f>SUM(I20:I50)</f>
        <v>0</v>
      </c>
      <c r="J52" s="290">
        <f>SUM(J20:J50)</f>
        <v>0</v>
      </c>
      <c r="K52" s="294">
        <f>K50</f>
        <v>0</v>
      </c>
      <c r="L52" s="295"/>
      <c r="M52" s="295"/>
      <c r="N52" s="295"/>
      <c r="O52" s="295"/>
      <c r="P52" s="270"/>
      <c r="Q52" s="239"/>
      <c r="R52" s="240"/>
      <c r="S52" s="241">
        <f>E52/24</f>
        <v>0</v>
      </c>
      <c r="T52" s="240"/>
      <c r="U52" s="240"/>
      <c r="V52" s="150"/>
      <c r="W52" s="241">
        <f>I52/24</f>
        <v>0</v>
      </c>
      <c r="X52" s="241">
        <f>IF(X51&lt;0,"-"&amp;TEXT((X51*-1)/24,"[h]:mm"),X51/24)</f>
        <v>0</v>
      </c>
      <c r="Y52" s="150"/>
      <c r="Z52" s="150"/>
      <c r="AA52" s="150"/>
      <c r="AB52" s="150"/>
      <c r="AC52" s="150"/>
      <c r="AE52" s="23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5"/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5"/>
      <c r="DW52" s="155"/>
      <c r="DX52" s="155"/>
      <c r="DY52" s="155"/>
      <c r="DZ52" s="155"/>
      <c r="EA52" s="155"/>
      <c r="EB52" s="155"/>
      <c r="EC52" s="155"/>
      <c r="ED52" s="155"/>
      <c r="EE52" s="155"/>
      <c r="EF52" s="155"/>
      <c r="EG52" s="155"/>
      <c r="EH52" s="155"/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5"/>
      <c r="FL52" s="155"/>
      <c r="FM52" s="155"/>
      <c r="FN52" s="155"/>
      <c r="FO52" s="155"/>
      <c r="FP52" s="155"/>
      <c r="FQ52" s="155"/>
      <c r="FR52" s="155"/>
      <c r="FS52" s="155"/>
      <c r="FT52" s="155"/>
      <c r="FU52" s="155"/>
      <c r="FV52" s="155"/>
      <c r="FW52" s="155"/>
      <c r="FX52" s="155"/>
      <c r="FY52" s="155"/>
      <c r="FZ52" s="155"/>
      <c r="GA52" s="155"/>
      <c r="GB52" s="155"/>
      <c r="GC52" s="155"/>
      <c r="GD52" s="155"/>
      <c r="GE52" s="155"/>
      <c r="GF52" s="155"/>
      <c r="GG52" s="155"/>
      <c r="GH52" s="155"/>
      <c r="GI52" s="155"/>
      <c r="GJ52" s="155"/>
      <c r="GK52" s="155"/>
      <c r="GL52" s="155"/>
      <c r="GM52" s="155"/>
      <c r="GN52" s="155"/>
      <c r="GO52" s="155"/>
      <c r="GP52" s="155"/>
      <c r="GQ52" s="155"/>
      <c r="GR52" s="155"/>
      <c r="GS52" s="155"/>
      <c r="GT52" s="155"/>
      <c r="GU52" s="155"/>
      <c r="GV52" s="155"/>
      <c r="GW52" s="155"/>
      <c r="GX52" s="155"/>
      <c r="GY52" s="155"/>
      <c r="GZ52" s="155"/>
      <c r="HA52" s="155"/>
      <c r="HB52" s="155"/>
      <c r="HC52" s="155"/>
      <c r="HD52" s="155"/>
      <c r="HE52" s="155"/>
      <c r="HF52" s="155"/>
      <c r="HG52" s="155"/>
      <c r="HH52" s="155"/>
      <c r="HI52" s="155"/>
      <c r="HJ52" s="155"/>
      <c r="HK52" s="155"/>
      <c r="HL52" s="155"/>
      <c r="HM52" s="155"/>
      <c r="HN52" s="155"/>
      <c r="HO52" s="155"/>
      <c r="HP52" s="155"/>
      <c r="HQ52" s="155"/>
      <c r="HR52" s="155"/>
      <c r="HS52" s="155"/>
      <c r="HT52" s="155"/>
      <c r="HU52" s="155"/>
      <c r="HV52" s="155"/>
      <c r="HW52" s="155"/>
      <c r="HX52" s="155"/>
      <c r="HY52" s="155"/>
      <c r="HZ52" s="155"/>
      <c r="IA52" s="155"/>
      <c r="IB52" s="155"/>
      <c r="IC52" s="155"/>
      <c r="ID52" s="155"/>
      <c r="IE52" s="155"/>
      <c r="IF52" s="155"/>
      <c r="IG52" s="155"/>
      <c r="IH52" s="155"/>
      <c r="II52" s="155"/>
      <c r="IJ52" s="155"/>
      <c r="IK52" s="155"/>
      <c r="IL52" s="155"/>
      <c r="IM52" s="155"/>
      <c r="IN52" s="155"/>
      <c r="IO52" s="155"/>
      <c r="IP52" s="155"/>
      <c r="IQ52" s="155"/>
      <c r="IR52" s="155"/>
    </row>
    <row r="53" spans="1:252" s="154" customFormat="1" ht="14">
      <c r="A53" s="150"/>
      <c r="B53" s="242"/>
      <c r="C53" s="242"/>
      <c r="D53" s="242"/>
      <c r="E53" s="242"/>
      <c r="F53" s="243"/>
      <c r="G53" s="244"/>
      <c r="H53" s="245" t="s">
        <v>77</v>
      </c>
      <c r="I53" s="150"/>
      <c r="J53" s="246"/>
      <c r="K53" s="247"/>
      <c r="L53" s="248"/>
      <c r="M53" s="248"/>
      <c r="N53" s="248"/>
      <c r="O53" s="248"/>
      <c r="P53" s="244"/>
      <c r="Q53" s="244"/>
      <c r="R53" s="246"/>
      <c r="S53" s="246"/>
      <c r="T53" s="246"/>
      <c r="U53" s="246"/>
      <c r="V53" s="150"/>
      <c r="W53" s="150"/>
      <c r="X53" s="234">
        <f>IF(X51&lt;0,X51*-1,X51)</f>
        <v>0</v>
      </c>
      <c r="Y53" s="150"/>
      <c r="Z53" s="150"/>
      <c r="AA53" s="150"/>
      <c r="AB53" s="150"/>
      <c r="AC53" s="150"/>
      <c r="AE53" s="23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5"/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5"/>
      <c r="DW53" s="155"/>
      <c r="DX53" s="155"/>
      <c r="DY53" s="155"/>
      <c r="DZ53" s="155"/>
      <c r="EA53" s="155"/>
      <c r="EB53" s="155"/>
      <c r="EC53" s="155"/>
      <c r="ED53" s="155"/>
      <c r="EE53" s="155"/>
      <c r="EF53" s="155"/>
      <c r="EG53" s="155"/>
      <c r="EH53" s="155"/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5"/>
      <c r="FL53" s="155"/>
      <c r="FM53" s="155"/>
      <c r="FN53" s="155"/>
      <c r="FO53" s="155"/>
      <c r="FP53" s="155"/>
      <c r="FQ53" s="155"/>
      <c r="FR53" s="155"/>
      <c r="FS53" s="155"/>
      <c r="FT53" s="155"/>
      <c r="FU53" s="155"/>
      <c r="FV53" s="155"/>
      <c r="FW53" s="155"/>
      <c r="FX53" s="155"/>
      <c r="FY53" s="155"/>
      <c r="FZ53" s="155"/>
      <c r="GA53" s="155"/>
      <c r="GB53" s="155"/>
      <c r="GC53" s="155"/>
      <c r="GD53" s="155"/>
      <c r="GE53" s="155"/>
      <c r="GF53" s="155"/>
      <c r="GG53" s="155"/>
      <c r="GH53" s="155"/>
      <c r="GI53" s="155"/>
      <c r="GJ53" s="155"/>
      <c r="GK53" s="155"/>
      <c r="GL53" s="155"/>
      <c r="GM53" s="155"/>
      <c r="GN53" s="155"/>
      <c r="GO53" s="155"/>
      <c r="GP53" s="155"/>
      <c r="GQ53" s="155"/>
      <c r="GR53" s="155"/>
      <c r="GS53" s="155"/>
      <c r="GT53" s="155"/>
      <c r="GU53" s="155"/>
      <c r="GV53" s="155"/>
      <c r="GW53" s="155"/>
      <c r="GX53" s="155"/>
      <c r="GY53" s="155"/>
      <c r="GZ53" s="155"/>
      <c r="HA53" s="155"/>
      <c r="HB53" s="155"/>
      <c r="HC53" s="155"/>
      <c r="HD53" s="155"/>
      <c r="HE53" s="155"/>
      <c r="HF53" s="155"/>
      <c r="HG53" s="155"/>
      <c r="HH53" s="155"/>
      <c r="HI53" s="155"/>
      <c r="HJ53" s="155"/>
      <c r="HK53" s="155"/>
      <c r="HL53" s="155"/>
      <c r="HM53" s="155"/>
      <c r="HN53" s="155"/>
      <c r="HO53" s="155"/>
      <c r="HP53" s="155"/>
      <c r="HQ53" s="155"/>
      <c r="HR53" s="155"/>
      <c r="HS53" s="155"/>
      <c r="HT53" s="155"/>
      <c r="HU53" s="155"/>
      <c r="HV53" s="155"/>
      <c r="HW53" s="155"/>
      <c r="HX53" s="155"/>
      <c r="HY53" s="155"/>
      <c r="HZ53" s="155"/>
      <c r="IA53" s="155"/>
      <c r="IB53" s="155"/>
      <c r="IC53" s="155"/>
      <c r="ID53" s="155"/>
      <c r="IE53" s="155"/>
      <c r="IF53" s="155"/>
      <c r="IG53" s="155"/>
      <c r="IH53" s="155"/>
      <c r="II53" s="155"/>
      <c r="IJ53" s="155"/>
      <c r="IK53" s="155"/>
      <c r="IL53" s="155"/>
      <c r="IM53" s="155"/>
      <c r="IN53" s="155"/>
      <c r="IO53" s="155"/>
      <c r="IP53" s="155"/>
      <c r="IQ53" s="155"/>
      <c r="IR53" s="155"/>
    </row>
    <row r="54" spans="1:252" s="154" customFormat="1" ht="14">
      <c r="A54" s="150"/>
      <c r="B54" s="242"/>
      <c r="C54" s="242"/>
      <c r="D54" s="242"/>
      <c r="E54" s="242"/>
      <c r="F54" s="243"/>
      <c r="G54" s="244"/>
      <c r="H54" s="249" t="s">
        <v>71</v>
      </c>
      <c r="I54" s="246"/>
      <c r="J54" s="246"/>
      <c r="K54" s="247"/>
      <c r="L54" s="248"/>
      <c r="M54" s="248"/>
      <c r="N54" s="248"/>
      <c r="O54" s="248"/>
      <c r="P54" s="244"/>
      <c r="Q54" s="244"/>
      <c r="R54" s="246"/>
      <c r="S54" s="246"/>
      <c r="T54" s="246"/>
      <c r="U54" s="246"/>
      <c r="V54" s="150"/>
      <c r="W54" s="150"/>
      <c r="X54" s="241">
        <f>X53/24</f>
        <v>0</v>
      </c>
      <c r="Y54" s="150"/>
      <c r="Z54" s="150"/>
      <c r="AA54" s="150"/>
      <c r="AB54" s="150"/>
      <c r="AC54" s="150"/>
      <c r="AE54" s="23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5"/>
      <c r="BY54" s="155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5"/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5"/>
      <c r="DW54" s="155"/>
      <c r="DX54" s="155"/>
      <c r="DY54" s="155"/>
      <c r="DZ54" s="155"/>
      <c r="EA54" s="155"/>
      <c r="EB54" s="155"/>
      <c r="EC54" s="155"/>
      <c r="ED54" s="155"/>
      <c r="EE54" s="155"/>
      <c r="EF54" s="155"/>
      <c r="EG54" s="155"/>
      <c r="EH54" s="155"/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5"/>
      <c r="FL54" s="155"/>
      <c r="FM54" s="155"/>
      <c r="FN54" s="155"/>
      <c r="FO54" s="155"/>
      <c r="FP54" s="155"/>
      <c r="FQ54" s="155"/>
      <c r="FR54" s="155"/>
      <c r="FS54" s="155"/>
      <c r="FT54" s="155"/>
      <c r="FU54" s="155"/>
      <c r="FV54" s="155"/>
      <c r="FW54" s="155"/>
      <c r="FX54" s="155"/>
      <c r="FY54" s="155"/>
      <c r="FZ54" s="155"/>
      <c r="GA54" s="155"/>
      <c r="GB54" s="155"/>
      <c r="GC54" s="155"/>
      <c r="GD54" s="155"/>
      <c r="GE54" s="155"/>
      <c r="GF54" s="155"/>
      <c r="GG54" s="155"/>
      <c r="GH54" s="155"/>
      <c r="GI54" s="155"/>
      <c r="GJ54" s="155"/>
      <c r="GK54" s="155"/>
      <c r="GL54" s="155"/>
      <c r="GM54" s="155"/>
      <c r="GN54" s="155"/>
      <c r="GO54" s="155"/>
      <c r="GP54" s="155"/>
      <c r="GQ54" s="155"/>
      <c r="GR54" s="155"/>
      <c r="GS54" s="155"/>
      <c r="GT54" s="155"/>
      <c r="GU54" s="155"/>
      <c r="GV54" s="155"/>
      <c r="GW54" s="155"/>
      <c r="GX54" s="155"/>
      <c r="GY54" s="155"/>
      <c r="GZ54" s="155"/>
      <c r="HA54" s="155"/>
      <c r="HB54" s="155"/>
      <c r="HC54" s="155"/>
      <c r="HD54" s="155"/>
      <c r="HE54" s="155"/>
      <c r="HF54" s="155"/>
      <c r="HG54" s="155"/>
      <c r="HH54" s="155"/>
      <c r="HI54" s="155"/>
      <c r="HJ54" s="155"/>
      <c r="HK54" s="155"/>
      <c r="HL54" s="155"/>
      <c r="HM54" s="155"/>
      <c r="HN54" s="155"/>
      <c r="HO54" s="155"/>
      <c r="HP54" s="155"/>
      <c r="HQ54" s="155"/>
      <c r="HR54" s="155"/>
      <c r="HS54" s="155"/>
      <c r="HT54" s="155"/>
      <c r="HU54" s="155"/>
      <c r="HV54" s="155"/>
      <c r="HW54" s="155"/>
      <c r="HX54" s="155"/>
      <c r="HY54" s="155"/>
      <c r="HZ54" s="155"/>
      <c r="IA54" s="155"/>
      <c r="IB54" s="155"/>
      <c r="IC54" s="155"/>
      <c r="ID54" s="155"/>
      <c r="IE54" s="155"/>
      <c r="IF54" s="155"/>
      <c r="IG54" s="155"/>
      <c r="IH54" s="155"/>
      <c r="II54" s="155"/>
      <c r="IJ54" s="155"/>
      <c r="IK54" s="155"/>
      <c r="IL54" s="155"/>
      <c r="IM54" s="155"/>
      <c r="IN54" s="155"/>
      <c r="IO54" s="155"/>
      <c r="IP54" s="155"/>
      <c r="IQ54" s="155"/>
      <c r="IR54" s="155"/>
    </row>
    <row r="55" spans="1:252" s="154" customFormat="1" ht="14">
      <c r="A55" s="150"/>
      <c r="B55" s="198"/>
      <c r="C55" s="198"/>
      <c r="D55" s="198"/>
      <c r="E55" s="198"/>
      <c r="F55" s="198"/>
      <c r="G55" s="198"/>
      <c r="H55" s="233" t="s">
        <v>73</v>
      </c>
      <c r="I55" s="150"/>
      <c r="J55" s="150"/>
      <c r="K55" s="151"/>
      <c r="L55" s="151"/>
      <c r="M55" s="151"/>
      <c r="N55" s="151"/>
      <c r="O55" s="151"/>
      <c r="P55" s="173"/>
      <c r="Q55" s="173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E55" s="23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  <c r="CG55" s="155"/>
      <c r="CH55" s="155"/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5"/>
      <c r="CX55" s="155"/>
      <c r="CY55" s="155"/>
      <c r="CZ55" s="155"/>
      <c r="DA55" s="155"/>
      <c r="DB55" s="155"/>
      <c r="DC55" s="155"/>
      <c r="DD55" s="155"/>
      <c r="DE55" s="155"/>
      <c r="DF55" s="155"/>
      <c r="DG55" s="155"/>
      <c r="DH55" s="155"/>
      <c r="DI55" s="155"/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5"/>
      <c r="DW55" s="155"/>
      <c r="DX55" s="155"/>
      <c r="DY55" s="155"/>
      <c r="DZ55" s="155"/>
      <c r="EA55" s="155"/>
      <c r="EB55" s="155"/>
      <c r="EC55" s="155"/>
      <c r="ED55" s="155"/>
      <c r="EE55" s="155"/>
      <c r="EF55" s="155"/>
      <c r="EG55" s="155"/>
      <c r="EH55" s="155"/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5"/>
      <c r="FL55" s="155"/>
      <c r="FM55" s="155"/>
      <c r="FN55" s="155"/>
      <c r="FO55" s="155"/>
      <c r="FP55" s="155"/>
      <c r="FQ55" s="155"/>
      <c r="FR55" s="155"/>
      <c r="FS55" s="155"/>
      <c r="FT55" s="155"/>
      <c r="FU55" s="155"/>
      <c r="FV55" s="155"/>
      <c r="FW55" s="155"/>
      <c r="FX55" s="155"/>
      <c r="FY55" s="155"/>
      <c r="FZ55" s="155"/>
      <c r="GA55" s="155"/>
      <c r="GB55" s="155"/>
      <c r="GC55" s="155"/>
      <c r="GD55" s="155"/>
      <c r="GE55" s="155"/>
      <c r="GF55" s="155"/>
      <c r="GG55" s="155"/>
      <c r="GH55" s="155"/>
      <c r="GI55" s="155"/>
      <c r="GJ55" s="155"/>
      <c r="GK55" s="155"/>
      <c r="GL55" s="155"/>
      <c r="GM55" s="155"/>
      <c r="GN55" s="155"/>
      <c r="GO55" s="155"/>
      <c r="GP55" s="155"/>
      <c r="GQ55" s="155"/>
      <c r="GR55" s="155"/>
      <c r="GS55" s="155"/>
      <c r="GT55" s="155"/>
      <c r="GU55" s="155"/>
      <c r="GV55" s="155"/>
      <c r="GW55" s="155"/>
      <c r="GX55" s="155"/>
      <c r="GY55" s="155"/>
      <c r="GZ55" s="155"/>
      <c r="HA55" s="155"/>
      <c r="HB55" s="155"/>
      <c r="HC55" s="155"/>
      <c r="HD55" s="155"/>
      <c r="HE55" s="155"/>
      <c r="HF55" s="155"/>
      <c r="HG55" s="155"/>
      <c r="HH55" s="155"/>
      <c r="HI55" s="155"/>
      <c r="HJ55" s="155"/>
      <c r="HK55" s="155"/>
      <c r="HL55" s="155"/>
      <c r="HM55" s="155"/>
      <c r="HN55" s="155"/>
      <c r="HO55" s="155"/>
      <c r="HP55" s="155"/>
      <c r="HQ55" s="155"/>
      <c r="HR55" s="155"/>
      <c r="HS55" s="155"/>
      <c r="HT55" s="155"/>
      <c r="HU55" s="155"/>
      <c r="HV55" s="155"/>
      <c r="HW55" s="155"/>
      <c r="HX55" s="155"/>
      <c r="HY55" s="155"/>
      <c r="HZ55" s="155"/>
      <c r="IA55" s="155"/>
      <c r="IB55" s="155"/>
      <c r="IC55" s="155"/>
      <c r="ID55" s="155"/>
      <c r="IE55" s="155"/>
      <c r="IF55" s="155"/>
      <c r="IG55" s="155"/>
      <c r="IH55" s="155"/>
      <c r="II55" s="155"/>
      <c r="IJ55" s="155"/>
      <c r="IK55" s="155"/>
      <c r="IL55" s="155"/>
      <c r="IM55" s="155"/>
      <c r="IN55" s="155"/>
      <c r="IO55" s="155"/>
      <c r="IP55" s="155"/>
      <c r="IQ55" s="155"/>
      <c r="IR55" s="155"/>
    </row>
    <row r="56" spans="1:252" s="154" customFormat="1" ht="14">
      <c r="A56" s="150"/>
      <c r="B56" s="233"/>
      <c r="C56" s="233"/>
      <c r="D56" s="233"/>
      <c r="E56" s="233"/>
      <c r="F56" s="233"/>
      <c r="G56" s="233"/>
      <c r="H56" s="233" t="s">
        <v>76</v>
      </c>
      <c r="I56" s="246"/>
      <c r="J56" s="150"/>
      <c r="K56" s="313"/>
      <c r="L56" s="313"/>
      <c r="M56" s="250"/>
      <c r="N56" s="250"/>
      <c r="O56" s="250"/>
      <c r="P56" s="251"/>
      <c r="Q56" s="251"/>
      <c r="R56" s="252"/>
      <c r="S56" s="252"/>
      <c r="T56" s="252"/>
      <c r="U56" s="252"/>
      <c r="V56" s="150"/>
      <c r="W56" s="150"/>
      <c r="X56" s="150"/>
      <c r="Y56" s="150"/>
      <c r="Z56" s="150"/>
      <c r="AA56" s="150"/>
      <c r="AB56" s="150"/>
      <c r="AC56" s="150"/>
      <c r="AE56" s="23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</row>
    <row r="57" spans="1:252" s="154" customFormat="1" ht="14">
      <c r="A57" s="150"/>
      <c r="B57" s="253"/>
      <c r="C57" s="253"/>
      <c r="D57" s="253"/>
      <c r="E57" s="253"/>
      <c r="F57" s="253"/>
      <c r="G57" s="253"/>
      <c r="H57" s="254" t="s">
        <v>72</v>
      </c>
      <c r="I57" s="150"/>
      <c r="J57" s="150"/>
      <c r="K57" s="192"/>
      <c r="L57" s="192"/>
      <c r="M57" s="192"/>
      <c r="N57" s="192"/>
      <c r="O57" s="192"/>
      <c r="P57" s="255"/>
      <c r="Q57" s="173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23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</row>
    <row r="58" spans="1:252" s="154" customFormat="1" ht="14">
      <c r="A58" s="150"/>
      <c r="B58" s="256" t="s">
        <v>5</v>
      </c>
      <c r="C58" s="314" t="s">
        <v>6</v>
      </c>
      <c r="D58" s="314"/>
      <c r="E58" s="314"/>
      <c r="F58" s="314"/>
      <c r="G58" s="314"/>
      <c r="H58" s="233" t="s">
        <v>74</v>
      </c>
      <c r="I58" s="252"/>
      <c r="J58" s="150"/>
      <c r="K58" s="256" t="s">
        <v>5</v>
      </c>
      <c r="L58" s="315" t="s">
        <v>20</v>
      </c>
      <c r="M58" s="315"/>
      <c r="N58" s="315"/>
      <c r="O58" s="315"/>
      <c r="P58" s="315"/>
      <c r="Q58" s="173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23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  <c r="BF58" s="155"/>
      <c r="BG58" s="155"/>
      <c r="BH58" s="155"/>
      <c r="BI58" s="155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  <c r="BT58" s="155"/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155"/>
      <c r="CP58" s="155"/>
      <c r="CQ58" s="155"/>
      <c r="CR58" s="155"/>
      <c r="CS58" s="155"/>
      <c r="CT58" s="155"/>
      <c r="CU58" s="155"/>
      <c r="CV58" s="155"/>
      <c r="CW58" s="155"/>
      <c r="CX58" s="155"/>
      <c r="CY58" s="155"/>
      <c r="CZ58" s="155"/>
      <c r="DA58" s="155"/>
      <c r="DB58" s="155"/>
      <c r="DC58" s="155"/>
      <c r="DD58" s="155"/>
      <c r="DE58" s="155"/>
      <c r="DF58" s="155"/>
      <c r="DG58" s="155"/>
      <c r="DH58" s="155"/>
      <c r="DI58" s="155"/>
      <c r="DJ58" s="155"/>
      <c r="DK58" s="155"/>
      <c r="DL58" s="155"/>
      <c r="DM58" s="155"/>
      <c r="DN58" s="155"/>
      <c r="DO58" s="155"/>
      <c r="DP58" s="155"/>
      <c r="DQ58" s="155"/>
      <c r="DR58" s="155"/>
      <c r="DS58" s="155"/>
      <c r="DT58" s="155"/>
      <c r="DU58" s="155"/>
      <c r="DV58" s="155"/>
      <c r="DW58" s="155"/>
      <c r="DX58" s="155"/>
      <c r="DY58" s="155"/>
      <c r="DZ58" s="155"/>
      <c r="EA58" s="155"/>
      <c r="EB58" s="155"/>
      <c r="EC58" s="155"/>
      <c r="ED58" s="155"/>
      <c r="EE58" s="155"/>
      <c r="EF58" s="155"/>
      <c r="EG58" s="155"/>
      <c r="EH58" s="155"/>
      <c r="EI58" s="155"/>
      <c r="EJ58" s="155"/>
      <c r="EK58" s="155"/>
      <c r="EL58" s="155"/>
      <c r="EM58" s="155"/>
      <c r="EN58" s="155"/>
      <c r="EO58" s="155"/>
      <c r="EP58" s="155"/>
      <c r="EQ58" s="155"/>
      <c r="ER58" s="155"/>
      <c r="ES58" s="155"/>
      <c r="ET58" s="155"/>
      <c r="EU58" s="155"/>
      <c r="EV58" s="155"/>
      <c r="EW58" s="155"/>
      <c r="EX58" s="155"/>
      <c r="EY58" s="155"/>
      <c r="EZ58" s="155"/>
      <c r="FA58" s="155"/>
      <c r="FB58" s="155"/>
      <c r="FC58" s="155"/>
      <c r="FD58" s="155"/>
      <c r="FE58" s="155"/>
      <c r="FF58" s="155"/>
      <c r="FG58" s="155"/>
      <c r="FH58" s="155"/>
      <c r="FI58" s="155"/>
      <c r="FJ58" s="155"/>
      <c r="FK58" s="155"/>
      <c r="FL58" s="155"/>
      <c r="FM58" s="155"/>
      <c r="FN58" s="155"/>
      <c r="FO58" s="155"/>
      <c r="FP58" s="155"/>
      <c r="FQ58" s="155"/>
      <c r="FR58" s="155"/>
      <c r="FS58" s="155"/>
      <c r="FT58" s="155"/>
      <c r="FU58" s="155"/>
      <c r="FV58" s="155"/>
      <c r="FW58" s="155"/>
      <c r="FX58" s="155"/>
      <c r="FY58" s="155"/>
      <c r="FZ58" s="155"/>
      <c r="GA58" s="155"/>
      <c r="GB58" s="155"/>
      <c r="GC58" s="155"/>
      <c r="GD58" s="155"/>
      <c r="GE58" s="155"/>
      <c r="GF58" s="155"/>
      <c r="GG58" s="155"/>
      <c r="GH58" s="155"/>
      <c r="GI58" s="155"/>
      <c r="GJ58" s="155"/>
      <c r="GK58" s="155"/>
      <c r="GL58" s="155"/>
      <c r="GM58" s="155"/>
      <c r="GN58" s="155"/>
      <c r="GO58" s="155"/>
      <c r="GP58" s="155"/>
      <c r="GQ58" s="155"/>
      <c r="GR58" s="155"/>
      <c r="GS58" s="155"/>
      <c r="GT58" s="155"/>
      <c r="GU58" s="155"/>
      <c r="GV58" s="155"/>
      <c r="GW58" s="155"/>
      <c r="GX58" s="155"/>
      <c r="GY58" s="155"/>
      <c r="GZ58" s="155"/>
      <c r="HA58" s="155"/>
      <c r="HB58" s="155"/>
      <c r="HC58" s="155"/>
      <c r="HD58" s="155"/>
      <c r="HE58" s="155"/>
      <c r="HF58" s="155"/>
      <c r="HG58" s="155"/>
      <c r="HH58" s="155"/>
      <c r="HI58" s="155"/>
      <c r="HJ58" s="155"/>
      <c r="HK58" s="155"/>
      <c r="HL58" s="155"/>
      <c r="HM58" s="155"/>
      <c r="HN58" s="155"/>
      <c r="HO58" s="155"/>
      <c r="HP58" s="155"/>
      <c r="HQ58" s="155"/>
      <c r="HR58" s="155"/>
      <c r="HS58" s="155"/>
      <c r="HT58" s="155"/>
      <c r="HU58" s="155"/>
      <c r="HV58" s="155"/>
      <c r="HW58" s="155"/>
      <c r="HX58" s="155"/>
      <c r="HY58" s="155"/>
      <c r="HZ58" s="155"/>
      <c r="IA58" s="155"/>
      <c r="IB58" s="155"/>
      <c r="IC58" s="155"/>
      <c r="ID58" s="155"/>
      <c r="IE58" s="155"/>
      <c r="IF58" s="155"/>
      <c r="IG58" s="155"/>
      <c r="IH58" s="155"/>
      <c r="II58" s="155"/>
      <c r="IJ58" s="155"/>
      <c r="IK58" s="155"/>
      <c r="IL58" s="155"/>
      <c r="IM58" s="155"/>
      <c r="IN58" s="155"/>
      <c r="IO58" s="155"/>
      <c r="IP58" s="155"/>
      <c r="IQ58" s="155"/>
      <c r="IR58" s="155"/>
    </row>
    <row r="59" spans="1:252" s="154" customFormat="1" ht="14">
      <c r="A59" s="150"/>
      <c r="B59" s="256"/>
      <c r="C59" s="256"/>
      <c r="D59" s="256"/>
      <c r="E59" s="256"/>
      <c r="F59" s="256"/>
      <c r="G59" s="256"/>
      <c r="H59" s="233" t="s">
        <v>75</v>
      </c>
      <c r="I59" s="252"/>
      <c r="J59" s="150"/>
      <c r="K59" s="256"/>
      <c r="L59" s="256"/>
      <c r="M59" s="256"/>
      <c r="N59" s="256"/>
      <c r="O59" s="256"/>
      <c r="P59" s="256"/>
      <c r="Q59" s="173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E59" s="23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  <c r="BF59" s="155"/>
      <c r="BG59" s="155"/>
      <c r="BH59" s="155"/>
      <c r="BI59" s="155"/>
      <c r="BJ59" s="155"/>
      <c r="BK59" s="155"/>
      <c r="BL59" s="155"/>
      <c r="BM59" s="155"/>
      <c r="BN59" s="155"/>
      <c r="BO59" s="155"/>
      <c r="BP59" s="155"/>
      <c r="BQ59" s="155"/>
      <c r="BR59" s="155"/>
      <c r="BS59" s="155"/>
      <c r="BT59" s="155"/>
      <c r="BU59" s="155"/>
      <c r="BV59" s="155"/>
      <c r="BW59" s="155"/>
      <c r="BX59" s="155"/>
      <c r="BY59" s="155"/>
      <c r="BZ59" s="155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5"/>
      <c r="CL59" s="155"/>
      <c r="CM59" s="155"/>
      <c r="CN59" s="155"/>
      <c r="CO59" s="155"/>
      <c r="CP59" s="155"/>
      <c r="CQ59" s="155"/>
      <c r="CR59" s="155"/>
      <c r="CS59" s="155"/>
      <c r="CT59" s="155"/>
      <c r="CU59" s="155"/>
      <c r="CV59" s="155"/>
      <c r="CW59" s="155"/>
      <c r="CX59" s="155"/>
      <c r="CY59" s="155"/>
      <c r="CZ59" s="155"/>
      <c r="DA59" s="155"/>
      <c r="DB59" s="155"/>
      <c r="DC59" s="155"/>
      <c r="DD59" s="155"/>
      <c r="DE59" s="155"/>
      <c r="DF59" s="155"/>
      <c r="DG59" s="155"/>
      <c r="DH59" s="155"/>
      <c r="DI59" s="155"/>
      <c r="DJ59" s="155"/>
      <c r="DK59" s="155"/>
      <c r="DL59" s="155"/>
      <c r="DM59" s="155"/>
      <c r="DN59" s="155"/>
      <c r="DO59" s="155"/>
      <c r="DP59" s="155"/>
      <c r="DQ59" s="155"/>
      <c r="DR59" s="155"/>
      <c r="DS59" s="155"/>
      <c r="DT59" s="155"/>
      <c r="DU59" s="155"/>
      <c r="DV59" s="155"/>
      <c r="DW59" s="155"/>
      <c r="DX59" s="155"/>
      <c r="DY59" s="155"/>
      <c r="DZ59" s="155"/>
      <c r="EA59" s="155"/>
      <c r="EB59" s="155"/>
      <c r="EC59" s="155"/>
      <c r="ED59" s="155"/>
      <c r="EE59" s="155"/>
      <c r="EF59" s="155"/>
      <c r="EG59" s="155"/>
      <c r="EH59" s="155"/>
      <c r="EI59" s="155"/>
      <c r="EJ59" s="155"/>
      <c r="EK59" s="155"/>
      <c r="EL59" s="155"/>
      <c r="EM59" s="155"/>
      <c r="EN59" s="155"/>
      <c r="EO59" s="155"/>
      <c r="EP59" s="155"/>
      <c r="EQ59" s="155"/>
      <c r="ER59" s="155"/>
      <c r="ES59" s="155"/>
      <c r="ET59" s="155"/>
      <c r="EU59" s="155"/>
      <c r="EV59" s="155"/>
      <c r="EW59" s="155"/>
      <c r="EX59" s="155"/>
      <c r="EY59" s="155"/>
      <c r="EZ59" s="155"/>
      <c r="FA59" s="155"/>
      <c r="FB59" s="155"/>
      <c r="FC59" s="155"/>
      <c r="FD59" s="155"/>
      <c r="FE59" s="155"/>
      <c r="FF59" s="155"/>
      <c r="FG59" s="155"/>
      <c r="FH59" s="155"/>
      <c r="FI59" s="155"/>
      <c r="FJ59" s="155"/>
      <c r="FK59" s="155"/>
      <c r="FL59" s="155"/>
      <c r="FM59" s="155"/>
      <c r="FN59" s="155"/>
      <c r="FO59" s="155"/>
      <c r="FP59" s="155"/>
      <c r="FQ59" s="155"/>
      <c r="FR59" s="155"/>
      <c r="FS59" s="155"/>
      <c r="FT59" s="155"/>
      <c r="FU59" s="155"/>
      <c r="FV59" s="155"/>
      <c r="FW59" s="155"/>
      <c r="FX59" s="155"/>
      <c r="FY59" s="155"/>
      <c r="FZ59" s="155"/>
      <c r="GA59" s="155"/>
      <c r="GB59" s="155"/>
      <c r="GC59" s="155"/>
      <c r="GD59" s="155"/>
      <c r="GE59" s="155"/>
      <c r="GF59" s="155"/>
      <c r="GG59" s="155"/>
      <c r="GH59" s="155"/>
      <c r="GI59" s="155"/>
      <c r="GJ59" s="155"/>
      <c r="GK59" s="155"/>
      <c r="GL59" s="155"/>
      <c r="GM59" s="155"/>
      <c r="GN59" s="155"/>
      <c r="GO59" s="155"/>
      <c r="GP59" s="155"/>
      <c r="GQ59" s="155"/>
      <c r="GR59" s="155"/>
      <c r="GS59" s="155"/>
      <c r="GT59" s="155"/>
      <c r="GU59" s="155"/>
      <c r="GV59" s="155"/>
      <c r="GW59" s="155"/>
      <c r="GX59" s="155"/>
      <c r="GY59" s="155"/>
      <c r="GZ59" s="155"/>
      <c r="HA59" s="155"/>
      <c r="HB59" s="155"/>
      <c r="HC59" s="155"/>
      <c r="HD59" s="155"/>
      <c r="HE59" s="155"/>
      <c r="HF59" s="155"/>
      <c r="HG59" s="155"/>
      <c r="HH59" s="155"/>
      <c r="HI59" s="155"/>
      <c r="HJ59" s="155"/>
      <c r="HK59" s="155"/>
      <c r="HL59" s="155"/>
      <c r="HM59" s="155"/>
      <c r="HN59" s="155"/>
      <c r="HO59" s="155"/>
      <c r="HP59" s="155"/>
      <c r="HQ59" s="155"/>
      <c r="HR59" s="155"/>
      <c r="HS59" s="155"/>
      <c r="HT59" s="155"/>
      <c r="HU59" s="155"/>
      <c r="HV59" s="155"/>
      <c r="HW59" s="155"/>
      <c r="HX59" s="155"/>
      <c r="HY59" s="155"/>
      <c r="HZ59" s="155"/>
      <c r="IA59" s="155"/>
      <c r="IB59" s="155"/>
      <c r="IC59" s="155"/>
      <c r="ID59" s="155"/>
      <c r="IE59" s="155"/>
      <c r="IF59" s="155"/>
      <c r="IG59" s="155"/>
      <c r="IH59" s="155"/>
      <c r="II59" s="155"/>
      <c r="IJ59" s="155"/>
      <c r="IK59" s="155"/>
      <c r="IL59" s="155"/>
      <c r="IM59" s="155"/>
      <c r="IN59" s="155"/>
      <c r="IO59" s="155"/>
      <c r="IP59" s="155"/>
      <c r="IQ59" s="155"/>
      <c r="IR59" s="155"/>
    </row>
    <row r="60" spans="1:252" s="154" customFormat="1" ht="14">
      <c r="A60" s="150"/>
      <c r="B60" s="151"/>
      <c r="C60" s="151"/>
      <c r="D60" s="151"/>
      <c r="E60" s="151"/>
      <c r="F60" s="151"/>
      <c r="G60" s="151"/>
      <c r="H60" s="257" t="s">
        <v>78</v>
      </c>
      <c r="I60" s="233"/>
      <c r="J60" s="258">
        <v>42114</v>
      </c>
      <c r="K60" s="151"/>
      <c r="L60" s="151"/>
      <c r="M60" s="151"/>
      <c r="N60" s="151"/>
      <c r="O60" s="151"/>
      <c r="P60" s="173"/>
      <c r="Q60" s="173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E60" s="23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  <c r="HI60" s="155"/>
      <c r="HJ60" s="155"/>
      <c r="HK60" s="155"/>
      <c r="HL60" s="155"/>
      <c r="HM60" s="155"/>
      <c r="HN60" s="155"/>
      <c r="HO60" s="155"/>
      <c r="HP60" s="155"/>
      <c r="HQ60" s="155"/>
      <c r="HR60" s="155"/>
      <c r="HS60" s="155"/>
      <c r="HT60" s="155"/>
      <c r="HU60" s="155"/>
      <c r="HV60" s="155"/>
      <c r="HW60" s="155"/>
      <c r="HX60" s="155"/>
      <c r="HY60" s="155"/>
      <c r="HZ60" s="155"/>
      <c r="IA60" s="155"/>
      <c r="IB60" s="155"/>
      <c r="IC60" s="155"/>
      <c r="ID60" s="155"/>
      <c r="IE60" s="155"/>
      <c r="IF60" s="155"/>
      <c r="IG60" s="155"/>
      <c r="IH60" s="155"/>
      <c r="II60" s="155"/>
      <c r="IJ60" s="155"/>
      <c r="IK60" s="155"/>
      <c r="IL60" s="155"/>
      <c r="IM60" s="155"/>
      <c r="IN60" s="155"/>
      <c r="IO60" s="155"/>
      <c r="IP60" s="155"/>
      <c r="IQ60" s="155"/>
      <c r="IR60" s="155"/>
    </row>
    <row r="61" spans="1:252" s="154" customFormat="1" ht="14" hidden="1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73"/>
      <c r="Q61" s="173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E61" s="23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  <c r="FQ61" s="155"/>
      <c r="FR61" s="155"/>
      <c r="FS61" s="155"/>
      <c r="FT61" s="155"/>
      <c r="FU61" s="155"/>
      <c r="FV61" s="155"/>
      <c r="FW61" s="155"/>
      <c r="FX61" s="155"/>
      <c r="FY61" s="155"/>
      <c r="FZ61" s="155"/>
      <c r="GA61" s="155"/>
      <c r="GB61" s="155"/>
      <c r="GC61" s="155"/>
      <c r="GD61" s="155"/>
      <c r="GE61" s="155"/>
      <c r="GF61" s="155"/>
      <c r="GG61" s="155"/>
      <c r="GH61" s="155"/>
      <c r="GI61" s="155"/>
      <c r="GJ61" s="155"/>
      <c r="GK61" s="155"/>
      <c r="GL61" s="155"/>
      <c r="GM61" s="155"/>
      <c r="GN61" s="155"/>
      <c r="GO61" s="155"/>
      <c r="GP61" s="155"/>
      <c r="GQ61" s="155"/>
      <c r="GR61" s="155"/>
      <c r="GS61" s="155"/>
      <c r="GT61" s="155"/>
      <c r="GU61" s="155"/>
      <c r="GV61" s="155"/>
      <c r="GW61" s="155"/>
      <c r="GX61" s="155"/>
      <c r="GY61" s="155"/>
      <c r="GZ61" s="155"/>
      <c r="HA61" s="155"/>
      <c r="HB61" s="155"/>
      <c r="HC61" s="155"/>
      <c r="HD61" s="155"/>
      <c r="HE61" s="155"/>
      <c r="HF61" s="155"/>
      <c r="HG61" s="155"/>
      <c r="HH61" s="155"/>
      <c r="HI61" s="155"/>
      <c r="HJ61" s="155"/>
      <c r="HK61" s="155"/>
      <c r="HL61" s="155"/>
      <c r="HM61" s="155"/>
      <c r="HN61" s="155"/>
      <c r="HO61" s="155"/>
      <c r="HP61" s="155"/>
      <c r="HQ61" s="155"/>
      <c r="HR61" s="155"/>
      <c r="HS61" s="155"/>
      <c r="HT61" s="155"/>
      <c r="HU61" s="155"/>
      <c r="HV61" s="155"/>
      <c r="HW61" s="155"/>
      <c r="HX61" s="155"/>
      <c r="HY61" s="155"/>
      <c r="HZ61" s="155"/>
      <c r="IA61" s="155"/>
      <c r="IB61" s="155"/>
      <c r="IC61" s="155"/>
      <c r="ID61" s="155"/>
      <c r="IE61" s="155"/>
      <c r="IF61" s="155"/>
      <c r="IG61" s="155"/>
      <c r="IH61" s="155"/>
      <c r="II61" s="155"/>
      <c r="IJ61" s="155"/>
      <c r="IK61" s="155"/>
      <c r="IL61" s="155"/>
      <c r="IM61" s="155"/>
      <c r="IN61" s="155"/>
      <c r="IO61" s="155"/>
      <c r="IP61" s="155"/>
      <c r="IQ61" s="155"/>
      <c r="IR61" s="155"/>
    </row>
    <row r="62" spans="1:252" s="154" customFormat="1" ht="14" hidden="1">
      <c r="A62" s="150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73"/>
      <c r="Q62" s="173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E62" s="23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  <c r="FQ62" s="155"/>
      <c r="FR62" s="155"/>
      <c r="FS62" s="155"/>
      <c r="FT62" s="155"/>
      <c r="FU62" s="155"/>
      <c r="FV62" s="155"/>
      <c r="FW62" s="155"/>
      <c r="FX62" s="155"/>
      <c r="FY62" s="155"/>
      <c r="FZ62" s="155"/>
      <c r="GA62" s="155"/>
      <c r="GB62" s="155"/>
      <c r="GC62" s="155"/>
      <c r="GD62" s="155"/>
      <c r="GE62" s="155"/>
      <c r="GF62" s="155"/>
      <c r="GG62" s="155"/>
      <c r="GH62" s="155"/>
      <c r="GI62" s="155"/>
      <c r="GJ62" s="155"/>
      <c r="GK62" s="155"/>
      <c r="GL62" s="155"/>
      <c r="GM62" s="155"/>
      <c r="GN62" s="155"/>
      <c r="GO62" s="155"/>
      <c r="GP62" s="155"/>
      <c r="GQ62" s="155"/>
      <c r="GR62" s="155"/>
      <c r="GS62" s="155"/>
      <c r="GT62" s="155"/>
      <c r="GU62" s="155"/>
      <c r="GV62" s="155"/>
      <c r="GW62" s="155"/>
      <c r="GX62" s="155"/>
      <c r="GY62" s="155"/>
      <c r="GZ62" s="155"/>
      <c r="HA62" s="155"/>
      <c r="HB62" s="155"/>
      <c r="HC62" s="155"/>
      <c r="HD62" s="155"/>
      <c r="HE62" s="155"/>
      <c r="HF62" s="155"/>
      <c r="HG62" s="155"/>
      <c r="HH62" s="155"/>
      <c r="HI62" s="155"/>
      <c r="HJ62" s="155"/>
      <c r="HK62" s="155"/>
      <c r="HL62" s="155"/>
      <c r="HM62" s="155"/>
      <c r="HN62" s="155"/>
      <c r="HO62" s="155"/>
      <c r="HP62" s="155"/>
      <c r="HQ62" s="155"/>
      <c r="HR62" s="155"/>
      <c r="HS62" s="155"/>
      <c r="HT62" s="155"/>
      <c r="HU62" s="155"/>
      <c r="HV62" s="155"/>
      <c r="HW62" s="155"/>
      <c r="HX62" s="155"/>
      <c r="HY62" s="155"/>
      <c r="HZ62" s="155"/>
      <c r="IA62" s="155"/>
      <c r="IB62" s="155"/>
      <c r="IC62" s="155"/>
      <c r="ID62" s="155"/>
      <c r="IE62" s="155"/>
      <c r="IF62" s="155"/>
      <c r="IG62" s="155"/>
      <c r="IH62" s="155"/>
      <c r="II62" s="155"/>
      <c r="IJ62" s="155"/>
      <c r="IK62" s="155"/>
      <c r="IL62" s="155"/>
      <c r="IM62" s="155"/>
      <c r="IN62" s="155"/>
      <c r="IO62" s="155"/>
      <c r="IP62" s="155"/>
      <c r="IQ62" s="155"/>
      <c r="IR62" s="155"/>
    </row>
    <row r="63" spans="1:252" s="154" customFormat="1" ht="14" hidden="1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73"/>
      <c r="Q63" s="173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E63" s="23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55"/>
      <c r="BW63" s="155"/>
      <c r="BX63" s="155"/>
      <c r="BY63" s="155"/>
      <c r="BZ63" s="155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5"/>
      <c r="CL63" s="155"/>
      <c r="CM63" s="155"/>
      <c r="CN63" s="155"/>
      <c r="CO63" s="155"/>
      <c r="CP63" s="155"/>
      <c r="CQ63" s="155"/>
      <c r="CR63" s="155"/>
      <c r="CS63" s="155"/>
      <c r="CT63" s="155"/>
      <c r="CU63" s="155"/>
      <c r="CV63" s="155"/>
      <c r="CW63" s="155"/>
      <c r="CX63" s="155"/>
      <c r="CY63" s="155"/>
      <c r="CZ63" s="155"/>
      <c r="DA63" s="155"/>
      <c r="DB63" s="155"/>
      <c r="DC63" s="155"/>
      <c r="DD63" s="155"/>
      <c r="DE63" s="155"/>
      <c r="DF63" s="155"/>
      <c r="DG63" s="155"/>
      <c r="DH63" s="155"/>
      <c r="DI63" s="155"/>
      <c r="DJ63" s="155"/>
      <c r="DK63" s="155"/>
      <c r="DL63" s="155"/>
      <c r="DM63" s="155"/>
      <c r="DN63" s="155"/>
      <c r="DO63" s="155"/>
      <c r="DP63" s="155"/>
      <c r="DQ63" s="155"/>
      <c r="DR63" s="155"/>
      <c r="DS63" s="155"/>
      <c r="DT63" s="155"/>
      <c r="DU63" s="155"/>
      <c r="DV63" s="155"/>
      <c r="DW63" s="155"/>
      <c r="DX63" s="155"/>
      <c r="DY63" s="155"/>
      <c r="DZ63" s="155"/>
      <c r="EA63" s="155"/>
      <c r="EB63" s="155"/>
      <c r="EC63" s="155"/>
      <c r="ED63" s="155"/>
      <c r="EE63" s="155"/>
      <c r="EF63" s="155"/>
      <c r="EG63" s="155"/>
      <c r="EH63" s="155"/>
      <c r="EI63" s="155"/>
      <c r="EJ63" s="155"/>
      <c r="EK63" s="155"/>
      <c r="EL63" s="155"/>
      <c r="EM63" s="155"/>
      <c r="EN63" s="155"/>
      <c r="EO63" s="155"/>
      <c r="EP63" s="155"/>
      <c r="EQ63" s="155"/>
      <c r="ER63" s="155"/>
      <c r="ES63" s="155"/>
      <c r="ET63" s="155"/>
      <c r="EU63" s="155"/>
      <c r="EV63" s="155"/>
      <c r="EW63" s="155"/>
      <c r="EX63" s="155"/>
      <c r="EY63" s="155"/>
      <c r="EZ63" s="155"/>
      <c r="FA63" s="155"/>
      <c r="FB63" s="155"/>
      <c r="FC63" s="155"/>
      <c r="FD63" s="155"/>
      <c r="FE63" s="155"/>
      <c r="FF63" s="155"/>
      <c r="FG63" s="155"/>
      <c r="FH63" s="155"/>
      <c r="FI63" s="155"/>
      <c r="FJ63" s="155"/>
      <c r="FK63" s="155"/>
      <c r="FL63" s="155"/>
      <c r="FM63" s="155"/>
      <c r="FN63" s="155"/>
      <c r="FO63" s="155"/>
      <c r="FP63" s="155"/>
      <c r="FQ63" s="155"/>
      <c r="FR63" s="155"/>
      <c r="FS63" s="155"/>
      <c r="FT63" s="155"/>
      <c r="FU63" s="155"/>
      <c r="FV63" s="155"/>
      <c r="FW63" s="155"/>
      <c r="FX63" s="155"/>
      <c r="FY63" s="155"/>
      <c r="FZ63" s="155"/>
      <c r="GA63" s="155"/>
      <c r="GB63" s="155"/>
      <c r="GC63" s="155"/>
      <c r="GD63" s="155"/>
      <c r="GE63" s="155"/>
      <c r="GF63" s="155"/>
      <c r="GG63" s="155"/>
      <c r="GH63" s="155"/>
      <c r="GI63" s="155"/>
      <c r="GJ63" s="155"/>
      <c r="GK63" s="155"/>
      <c r="GL63" s="155"/>
      <c r="GM63" s="155"/>
      <c r="GN63" s="155"/>
      <c r="GO63" s="155"/>
      <c r="GP63" s="155"/>
      <c r="GQ63" s="155"/>
      <c r="GR63" s="155"/>
      <c r="GS63" s="155"/>
      <c r="GT63" s="155"/>
      <c r="GU63" s="155"/>
      <c r="GV63" s="155"/>
      <c r="GW63" s="155"/>
      <c r="GX63" s="155"/>
      <c r="GY63" s="155"/>
      <c r="GZ63" s="155"/>
      <c r="HA63" s="155"/>
      <c r="HB63" s="155"/>
      <c r="HC63" s="155"/>
      <c r="HD63" s="155"/>
      <c r="HE63" s="155"/>
      <c r="HF63" s="155"/>
      <c r="HG63" s="155"/>
      <c r="HH63" s="155"/>
      <c r="HI63" s="155"/>
      <c r="HJ63" s="155"/>
      <c r="HK63" s="155"/>
      <c r="HL63" s="155"/>
      <c r="HM63" s="155"/>
      <c r="HN63" s="155"/>
      <c r="HO63" s="155"/>
      <c r="HP63" s="155"/>
      <c r="HQ63" s="155"/>
      <c r="HR63" s="155"/>
      <c r="HS63" s="155"/>
      <c r="HT63" s="155"/>
      <c r="HU63" s="155"/>
      <c r="HV63" s="155"/>
      <c r="HW63" s="155"/>
      <c r="HX63" s="155"/>
      <c r="HY63" s="155"/>
      <c r="HZ63" s="155"/>
      <c r="IA63" s="155"/>
      <c r="IB63" s="155"/>
      <c r="IC63" s="155"/>
      <c r="ID63" s="155"/>
      <c r="IE63" s="155"/>
      <c r="IF63" s="155"/>
      <c r="IG63" s="155"/>
      <c r="IH63" s="155"/>
      <c r="II63" s="155"/>
      <c r="IJ63" s="155"/>
      <c r="IK63" s="155"/>
      <c r="IL63" s="155"/>
      <c r="IM63" s="155"/>
      <c r="IN63" s="155"/>
      <c r="IO63" s="155"/>
      <c r="IP63" s="155"/>
      <c r="IQ63" s="155"/>
      <c r="IR63" s="155"/>
    </row>
    <row r="64" spans="1:252" s="154" customFormat="1" ht="14" hidden="1">
      <c r="A64" s="150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73"/>
      <c r="Q64" s="173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E64" s="23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  <c r="CN64" s="155"/>
      <c r="CO64" s="155"/>
      <c r="CP64" s="155"/>
      <c r="CQ64" s="155"/>
      <c r="CR64" s="155"/>
      <c r="CS64" s="155"/>
      <c r="CT64" s="155"/>
      <c r="CU64" s="155"/>
      <c r="CV64" s="155"/>
      <c r="CW64" s="155"/>
      <c r="CX64" s="155"/>
      <c r="CY64" s="155"/>
      <c r="CZ64" s="155"/>
      <c r="DA64" s="155"/>
      <c r="DB64" s="155"/>
      <c r="DC64" s="155"/>
      <c r="DD64" s="155"/>
      <c r="DE64" s="155"/>
      <c r="DF64" s="155"/>
      <c r="DG64" s="155"/>
      <c r="DH64" s="155"/>
      <c r="DI64" s="155"/>
      <c r="DJ64" s="155"/>
      <c r="DK64" s="155"/>
      <c r="DL64" s="155"/>
      <c r="DM64" s="155"/>
      <c r="DN64" s="155"/>
      <c r="DO64" s="155"/>
      <c r="DP64" s="155"/>
      <c r="DQ64" s="155"/>
      <c r="DR64" s="155"/>
      <c r="DS64" s="155"/>
      <c r="DT64" s="155"/>
      <c r="DU64" s="155"/>
      <c r="DV64" s="155"/>
      <c r="DW64" s="155"/>
      <c r="DX64" s="155"/>
      <c r="DY64" s="155"/>
      <c r="DZ64" s="155"/>
      <c r="EA64" s="155"/>
      <c r="EB64" s="155"/>
      <c r="EC64" s="155"/>
      <c r="ED64" s="155"/>
      <c r="EE64" s="155"/>
      <c r="EF64" s="155"/>
      <c r="EG64" s="155"/>
      <c r="EH64" s="155"/>
      <c r="EI64" s="155"/>
      <c r="EJ64" s="155"/>
      <c r="EK64" s="155"/>
      <c r="EL64" s="155"/>
      <c r="EM64" s="155"/>
      <c r="EN64" s="155"/>
      <c r="EO64" s="155"/>
      <c r="EP64" s="155"/>
      <c r="EQ64" s="155"/>
      <c r="ER64" s="155"/>
      <c r="ES64" s="155"/>
      <c r="ET64" s="155"/>
      <c r="EU64" s="155"/>
      <c r="EV64" s="155"/>
      <c r="EW64" s="155"/>
      <c r="EX64" s="155"/>
      <c r="EY64" s="155"/>
      <c r="EZ64" s="155"/>
      <c r="FA64" s="155"/>
      <c r="FB64" s="155"/>
      <c r="FC64" s="155"/>
      <c r="FD64" s="155"/>
      <c r="FE64" s="155"/>
      <c r="FF64" s="155"/>
      <c r="FG64" s="155"/>
      <c r="FH64" s="155"/>
      <c r="FI64" s="155"/>
      <c r="FJ64" s="155"/>
      <c r="FK64" s="155"/>
      <c r="FL64" s="155"/>
      <c r="FM64" s="155"/>
      <c r="FN64" s="155"/>
      <c r="FO64" s="155"/>
      <c r="FP64" s="155"/>
      <c r="FQ64" s="155"/>
      <c r="FR64" s="155"/>
      <c r="FS64" s="155"/>
      <c r="FT64" s="155"/>
      <c r="FU64" s="155"/>
      <c r="FV64" s="155"/>
      <c r="FW64" s="155"/>
      <c r="FX64" s="155"/>
      <c r="FY64" s="155"/>
      <c r="FZ64" s="155"/>
      <c r="GA64" s="155"/>
      <c r="GB64" s="155"/>
      <c r="GC64" s="155"/>
      <c r="GD64" s="155"/>
      <c r="GE64" s="155"/>
      <c r="GF64" s="155"/>
      <c r="GG64" s="155"/>
      <c r="GH64" s="155"/>
      <c r="GI64" s="155"/>
      <c r="GJ64" s="155"/>
      <c r="GK64" s="155"/>
      <c r="GL64" s="155"/>
      <c r="GM64" s="155"/>
      <c r="GN64" s="155"/>
      <c r="GO64" s="155"/>
      <c r="GP64" s="155"/>
      <c r="GQ64" s="155"/>
      <c r="GR64" s="155"/>
      <c r="GS64" s="155"/>
      <c r="GT64" s="155"/>
      <c r="GU64" s="155"/>
      <c r="GV64" s="155"/>
      <c r="GW64" s="155"/>
      <c r="GX64" s="155"/>
      <c r="GY64" s="155"/>
      <c r="GZ64" s="155"/>
      <c r="HA64" s="155"/>
      <c r="HB64" s="155"/>
      <c r="HC64" s="155"/>
      <c r="HD64" s="155"/>
      <c r="HE64" s="155"/>
      <c r="HF64" s="155"/>
      <c r="HG64" s="155"/>
      <c r="HH64" s="155"/>
      <c r="HI64" s="155"/>
      <c r="HJ64" s="155"/>
      <c r="HK64" s="155"/>
      <c r="HL64" s="155"/>
      <c r="HM64" s="155"/>
      <c r="HN64" s="155"/>
      <c r="HO64" s="155"/>
      <c r="HP64" s="155"/>
      <c r="HQ64" s="155"/>
      <c r="HR64" s="155"/>
      <c r="HS64" s="155"/>
      <c r="HT64" s="155"/>
      <c r="HU64" s="155"/>
      <c r="HV64" s="155"/>
      <c r="HW64" s="155"/>
      <c r="HX64" s="155"/>
      <c r="HY64" s="155"/>
      <c r="HZ64" s="155"/>
      <c r="IA64" s="155"/>
      <c r="IB64" s="155"/>
      <c r="IC64" s="155"/>
      <c r="ID64" s="155"/>
      <c r="IE64" s="155"/>
      <c r="IF64" s="155"/>
      <c r="IG64" s="155"/>
      <c r="IH64" s="155"/>
      <c r="II64" s="155"/>
      <c r="IJ64" s="155"/>
      <c r="IK64" s="155"/>
      <c r="IL64" s="155"/>
      <c r="IM64" s="155"/>
      <c r="IN64" s="155"/>
      <c r="IO64" s="155"/>
      <c r="IP64" s="155"/>
      <c r="IQ64" s="155"/>
      <c r="IR64" s="155"/>
    </row>
    <row r="65" spans="1:252" s="154" customFormat="1" ht="14" hidden="1">
      <c r="A65" s="150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73"/>
      <c r="Q65" s="173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E65" s="23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5"/>
      <c r="BN65" s="155"/>
      <c r="BO65" s="155"/>
      <c r="BP65" s="155"/>
      <c r="BQ65" s="155"/>
      <c r="BR65" s="155"/>
      <c r="BS65" s="155"/>
      <c r="BT65" s="155"/>
      <c r="BU65" s="155"/>
      <c r="BV65" s="155"/>
      <c r="BW65" s="155"/>
      <c r="BX65" s="155"/>
      <c r="BY65" s="155"/>
      <c r="BZ65" s="155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5"/>
      <c r="CX65" s="155"/>
      <c r="CY65" s="155"/>
      <c r="CZ65" s="155"/>
      <c r="DA65" s="155"/>
      <c r="DB65" s="155"/>
      <c r="DC65" s="155"/>
      <c r="DD65" s="155"/>
      <c r="DE65" s="155"/>
      <c r="DF65" s="155"/>
      <c r="DG65" s="155"/>
      <c r="DH65" s="155"/>
      <c r="DI65" s="155"/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5"/>
      <c r="DW65" s="155"/>
      <c r="DX65" s="155"/>
      <c r="DY65" s="155"/>
      <c r="DZ65" s="155"/>
      <c r="EA65" s="155"/>
      <c r="EB65" s="155"/>
      <c r="EC65" s="155"/>
      <c r="ED65" s="155"/>
      <c r="EE65" s="155"/>
      <c r="EF65" s="155"/>
      <c r="EG65" s="155"/>
      <c r="EH65" s="155"/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5"/>
      <c r="EV65" s="155"/>
      <c r="EW65" s="155"/>
      <c r="EX65" s="155"/>
      <c r="EY65" s="155"/>
      <c r="EZ65" s="155"/>
      <c r="FA65" s="155"/>
      <c r="FB65" s="155"/>
      <c r="FC65" s="155"/>
      <c r="FD65" s="155"/>
      <c r="FE65" s="155"/>
      <c r="FF65" s="155"/>
      <c r="FG65" s="155"/>
      <c r="FH65" s="155"/>
      <c r="FI65" s="155"/>
      <c r="FJ65" s="155"/>
      <c r="FK65" s="155"/>
      <c r="FL65" s="155"/>
      <c r="FM65" s="155"/>
      <c r="FN65" s="155"/>
      <c r="FO65" s="155"/>
      <c r="FP65" s="155"/>
      <c r="FQ65" s="155"/>
      <c r="FR65" s="155"/>
      <c r="FS65" s="155"/>
      <c r="FT65" s="155"/>
      <c r="FU65" s="155"/>
      <c r="FV65" s="155"/>
      <c r="FW65" s="155"/>
      <c r="FX65" s="155"/>
      <c r="FY65" s="155"/>
      <c r="FZ65" s="155"/>
      <c r="GA65" s="155"/>
      <c r="GB65" s="155"/>
      <c r="GC65" s="155"/>
      <c r="GD65" s="155"/>
      <c r="GE65" s="155"/>
      <c r="GF65" s="155"/>
      <c r="GG65" s="155"/>
      <c r="GH65" s="155"/>
      <c r="GI65" s="155"/>
      <c r="GJ65" s="155"/>
      <c r="GK65" s="155"/>
      <c r="GL65" s="155"/>
      <c r="GM65" s="155"/>
      <c r="GN65" s="155"/>
      <c r="GO65" s="155"/>
      <c r="GP65" s="155"/>
      <c r="GQ65" s="155"/>
      <c r="GR65" s="155"/>
      <c r="GS65" s="155"/>
      <c r="GT65" s="155"/>
      <c r="GU65" s="155"/>
      <c r="GV65" s="155"/>
      <c r="GW65" s="155"/>
      <c r="GX65" s="155"/>
      <c r="GY65" s="155"/>
      <c r="GZ65" s="155"/>
      <c r="HA65" s="155"/>
      <c r="HB65" s="155"/>
      <c r="HC65" s="155"/>
      <c r="HD65" s="155"/>
      <c r="HE65" s="155"/>
      <c r="HF65" s="155"/>
      <c r="HG65" s="155"/>
      <c r="HH65" s="155"/>
      <c r="HI65" s="155"/>
      <c r="HJ65" s="155"/>
      <c r="HK65" s="155"/>
      <c r="HL65" s="155"/>
      <c r="HM65" s="155"/>
      <c r="HN65" s="155"/>
      <c r="HO65" s="155"/>
      <c r="HP65" s="155"/>
      <c r="HQ65" s="155"/>
      <c r="HR65" s="155"/>
      <c r="HS65" s="155"/>
      <c r="HT65" s="155"/>
      <c r="HU65" s="155"/>
      <c r="HV65" s="155"/>
      <c r="HW65" s="155"/>
      <c r="HX65" s="155"/>
      <c r="HY65" s="155"/>
      <c r="HZ65" s="155"/>
      <c r="IA65" s="155"/>
      <c r="IB65" s="155"/>
      <c r="IC65" s="155"/>
      <c r="ID65" s="155"/>
      <c r="IE65" s="155"/>
      <c r="IF65" s="155"/>
      <c r="IG65" s="155"/>
      <c r="IH65" s="155"/>
      <c r="II65" s="155"/>
      <c r="IJ65" s="155"/>
      <c r="IK65" s="155"/>
      <c r="IL65" s="155"/>
      <c r="IM65" s="155"/>
      <c r="IN65" s="155"/>
      <c r="IO65" s="155"/>
      <c r="IP65" s="155"/>
      <c r="IQ65" s="155"/>
      <c r="IR65" s="155"/>
    </row>
    <row r="66" spans="1:252" s="154" customFormat="1" ht="14" hidden="1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73"/>
      <c r="Q66" s="173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E66" s="23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5"/>
      <c r="CX66" s="155"/>
      <c r="CY66" s="155"/>
      <c r="CZ66" s="155"/>
      <c r="DA66" s="155"/>
      <c r="DB66" s="155"/>
      <c r="DC66" s="155"/>
      <c r="DD66" s="155"/>
      <c r="DE66" s="155"/>
      <c r="DF66" s="155"/>
      <c r="DG66" s="155"/>
      <c r="DH66" s="155"/>
      <c r="DI66" s="155"/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5"/>
      <c r="DW66" s="155"/>
      <c r="DX66" s="155"/>
      <c r="DY66" s="155"/>
      <c r="DZ66" s="155"/>
      <c r="EA66" s="155"/>
      <c r="EB66" s="155"/>
      <c r="EC66" s="155"/>
      <c r="ED66" s="155"/>
      <c r="EE66" s="155"/>
      <c r="EF66" s="155"/>
      <c r="EG66" s="155"/>
      <c r="EH66" s="155"/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5"/>
      <c r="EV66" s="155"/>
      <c r="EW66" s="155"/>
      <c r="EX66" s="155"/>
      <c r="EY66" s="155"/>
      <c r="EZ66" s="155"/>
      <c r="FA66" s="155"/>
      <c r="FB66" s="155"/>
      <c r="FC66" s="155"/>
      <c r="FD66" s="155"/>
      <c r="FE66" s="155"/>
      <c r="FF66" s="155"/>
      <c r="FG66" s="155"/>
      <c r="FH66" s="155"/>
      <c r="FI66" s="155"/>
      <c r="FJ66" s="155"/>
      <c r="FK66" s="155"/>
      <c r="FL66" s="155"/>
      <c r="FM66" s="155"/>
      <c r="FN66" s="155"/>
      <c r="FO66" s="155"/>
      <c r="FP66" s="155"/>
      <c r="FQ66" s="155"/>
      <c r="FR66" s="155"/>
      <c r="FS66" s="155"/>
      <c r="FT66" s="155"/>
      <c r="FU66" s="155"/>
      <c r="FV66" s="155"/>
      <c r="FW66" s="155"/>
      <c r="FX66" s="155"/>
      <c r="FY66" s="155"/>
      <c r="FZ66" s="155"/>
      <c r="GA66" s="155"/>
      <c r="GB66" s="155"/>
      <c r="GC66" s="155"/>
      <c r="GD66" s="155"/>
      <c r="GE66" s="155"/>
      <c r="GF66" s="155"/>
      <c r="GG66" s="155"/>
      <c r="GH66" s="155"/>
      <c r="GI66" s="155"/>
      <c r="GJ66" s="155"/>
      <c r="GK66" s="155"/>
      <c r="GL66" s="155"/>
      <c r="GM66" s="155"/>
      <c r="GN66" s="155"/>
      <c r="GO66" s="155"/>
      <c r="GP66" s="155"/>
      <c r="GQ66" s="155"/>
      <c r="GR66" s="155"/>
      <c r="GS66" s="155"/>
      <c r="GT66" s="155"/>
      <c r="GU66" s="155"/>
      <c r="GV66" s="155"/>
      <c r="GW66" s="155"/>
      <c r="GX66" s="155"/>
      <c r="GY66" s="155"/>
      <c r="GZ66" s="155"/>
      <c r="HA66" s="155"/>
      <c r="HB66" s="155"/>
      <c r="HC66" s="155"/>
      <c r="HD66" s="155"/>
      <c r="HE66" s="155"/>
      <c r="HF66" s="155"/>
      <c r="HG66" s="155"/>
      <c r="HH66" s="155"/>
      <c r="HI66" s="155"/>
      <c r="HJ66" s="155"/>
      <c r="HK66" s="155"/>
      <c r="HL66" s="155"/>
      <c r="HM66" s="155"/>
      <c r="HN66" s="155"/>
      <c r="HO66" s="155"/>
      <c r="HP66" s="155"/>
      <c r="HQ66" s="155"/>
      <c r="HR66" s="155"/>
      <c r="HS66" s="155"/>
      <c r="HT66" s="155"/>
      <c r="HU66" s="155"/>
      <c r="HV66" s="155"/>
      <c r="HW66" s="155"/>
      <c r="HX66" s="155"/>
      <c r="HY66" s="155"/>
      <c r="HZ66" s="155"/>
      <c r="IA66" s="155"/>
      <c r="IB66" s="155"/>
      <c r="IC66" s="155"/>
      <c r="ID66" s="155"/>
      <c r="IE66" s="155"/>
      <c r="IF66" s="155"/>
      <c r="IG66" s="155"/>
      <c r="IH66" s="155"/>
      <c r="II66" s="155"/>
      <c r="IJ66" s="155"/>
      <c r="IK66" s="155"/>
      <c r="IL66" s="155"/>
      <c r="IM66" s="155"/>
      <c r="IN66" s="155"/>
      <c r="IO66" s="155"/>
      <c r="IP66" s="155"/>
      <c r="IQ66" s="155"/>
      <c r="IR66" s="155"/>
    </row>
    <row r="67" spans="1:252" s="154" customFormat="1" ht="14" hidden="1">
      <c r="A67" s="15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73"/>
      <c r="Q67" s="173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E67" s="23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155"/>
      <c r="DA67" s="155"/>
      <c r="DB67" s="155"/>
      <c r="DC67" s="155"/>
      <c r="DD67" s="155"/>
      <c r="DE67" s="155"/>
      <c r="DF67" s="155"/>
      <c r="DG67" s="155"/>
      <c r="DH67" s="155"/>
      <c r="DI67" s="155"/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5"/>
      <c r="DW67" s="155"/>
      <c r="DX67" s="155"/>
      <c r="DY67" s="155"/>
      <c r="DZ67" s="155"/>
      <c r="EA67" s="155"/>
      <c r="EB67" s="155"/>
      <c r="EC67" s="155"/>
      <c r="ED67" s="155"/>
      <c r="EE67" s="155"/>
      <c r="EF67" s="155"/>
      <c r="EG67" s="155"/>
      <c r="EH67" s="155"/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5"/>
      <c r="EV67" s="155"/>
      <c r="EW67" s="155"/>
      <c r="EX67" s="155"/>
      <c r="EY67" s="155"/>
      <c r="EZ67" s="155"/>
      <c r="FA67" s="155"/>
      <c r="FB67" s="155"/>
      <c r="FC67" s="155"/>
      <c r="FD67" s="155"/>
      <c r="FE67" s="155"/>
      <c r="FF67" s="155"/>
      <c r="FG67" s="155"/>
      <c r="FH67" s="155"/>
      <c r="FI67" s="155"/>
      <c r="FJ67" s="155"/>
      <c r="FK67" s="155"/>
      <c r="FL67" s="155"/>
      <c r="FM67" s="155"/>
      <c r="FN67" s="155"/>
      <c r="FO67" s="155"/>
      <c r="FP67" s="155"/>
      <c r="FQ67" s="155"/>
      <c r="FR67" s="155"/>
      <c r="FS67" s="155"/>
      <c r="FT67" s="155"/>
      <c r="FU67" s="155"/>
      <c r="FV67" s="155"/>
      <c r="FW67" s="155"/>
      <c r="FX67" s="155"/>
      <c r="FY67" s="155"/>
      <c r="FZ67" s="155"/>
      <c r="GA67" s="155"/>
      <c r="GB67" s="155"/>
      <c r="GC67" s="155"/>
      <c r="GD67" s="155"/>
      <c r="GE67" s="155"/>
      <c r="GF67" s="155"/>
      <c r="GG67" s="155"/>
      <c r="GH67" s="155"/>
      <c r="GI67" s="155"/>
      <c r="GJ67" s="155"/>
      <c r="GK67" s="155"/>
      <c r="GL67" s="155"/>
      <c r="GM67" s="155"/>
      <c r="GN67" s="155"/>
      <c r="GO67" s="155"/>
      <c r="GP67" s="155"/>
      <c r="GQ67" s="155"/>
      <c r="GR67" s="155"/>
      <c r="GS67" s="155"/>
      <c r="GT67" s="155"/>
      <c r="GU67" s="155"/>
      <c r="GV67" s="155"/>
      <c r="GW67" s="155"/>
      <c r="GX67" s="155"/>
      <c r="GY67" s="155"/>
      <c r="GZ67" s="155"/>
      <c r="HA67" s="155"/>
      <c r="HB67" s="155"/>
      <c r="HC67" s="155"/>
      <c r="HD67" s="155"/>
      <c r="HE67" s="155"/>
      <c r="HF67" s="155"/>
      <c r="HG67" s="155"/>
      <c r="HH67" s="155"/>
      <c r="HI67" s="155"/>
      <c r="HJ67" s="155"/>
      <c r="HK67" s="155"/>
      <c r="HL67" s="155"/>
      <c r="HM67" s="155"/>
      <c r="HN67" s="155"/>
      <c r="HO67" s="155"/>
      <c r="HP67" s="155"/>
      <c r="HQ67" s="155"/>
      <c r="HR67" s="155"/>
      <c r="HS67" s="155"/>
      <c r="HT67" s="155"/>
      <c r="HU67" s="155"/>
      <c r="HV67" s="155"/>
      <c r="HW67" s="155"/>
      <c r="HX67" s="155"/>
      <c r="HY67" s="155"/>
      <c r="HZ67" s="155"/>
      <c r="IA67" s="155"/>
      <c r="IB67" s="155"/>
      <c r="IC67" s="155"/>
      <c r="ID67" s="155"/>
      <c r="IE67" s="155"/>
      <c r="IF67" s="155"/>
      <c r="IG67" s="155"/>
      <c r="IH67" s="155"/>
      <c r="II67" s="155"/>
      <c r="IJ67" s="155"/>
      <c r="IK67" s="155"/>
      <c r="IL67" s="155"/>
      <c r="IM67" s="155"/>
      <c r="IN67" s="155"/>
      <c r="IO67" s="155"/>
      <c r="IP67" s="155"/>
      <c r="IQ67" s="155"/>
      <c r="IR67" s="155"/>
    </row>
    <row r="68" spans="1:252" s="154" customFormat="1" ht="14" hidden="1">
      <c r="A68" s="15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73"/>
      <c r="Q68" s="173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E68" s="23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5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5"/>
      <c r="CD68" s="155"/>
      <c r="CE68" s="155"/>
      <c r="CF68" s="155"/>
      <c r="CG68" s="155"/>
      <c r="CH68" s="155"/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5"/>
      <c r="CX68" s="155"/>
      <c r="CY68" s="155"/>
      <c r="CZ68" s="155"/>
      <c r="DA68" s="155"/>
      <c r="DB68" s="155"/>
      <c r="DC68" s="155"/>
      <c r="DD68" s="155"/>
      <c r="DE68" s="155"/>
      <c r="DF68" s="155"/>
      <c r="DG68" s="155"/>
      <c r="DH68" s="155"/>
      <c r="DI68" s="155"/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5"/>
      <c r="DW68" s="155"/>
      <c r="DX68" s="155"/>
      <c r="DY68" s="155"/>
      <c r="DZ68" s="155"/>
      <c r="EA68" s="155"/>
      <c r="EB68" s="155"/>
      <c r="EC68" s="155"/>
      <c r="ED68" s="155"/>
      <c r="EE68" s="155"/>
      <c r="EF68" s="155"/>
      <c r="EG68" s="155"/>
      <c r="EH68" s="155"/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5"/>
      <c r="FL68" s="155"/>
      <c r="FM68" s="155"/>
      <c r="FN68" s="155"/>
      <c r="FO68" s="155"/>
      <c r="FP68" s="155"/>
      <c r="FQ68" s="155"/>
      <c r="FR68" s="155"/>
      <c r="FS68" s="155"/>
      <c r="FT68" s="155"/>
      <c r="FU68" s="155"/>
      <c r="FV68" s="155"/>
      <c r="FW68" s="155"/>
      <c r="FX68" s="155"/>
      <c r="FY68" s="155"/>
      <c r="FZ68" s="155"/>
      <c r="GA68" s="155"/>
      <c r="GB68" s="155"/>
      <c r="GC68" s="155"/>
      <c r="GD68" s="155"/>
      <c r="GE68" s="155"/>
      <c r="GF68" s="155"/>
      <c r="GG68" s="155"/>
      <c r="GH68" s="155"/>
      <c r="GI68" s="155"/>
      <c r="GJ68" s="155"/>
      <c r="GK68" s="155"/>
      <c r="GL68" s="155"/>
      <c r="GM68" s="155"/>
      <c r="GN68" s="155"/>
      <c r="GO68" s="155"/>
      <c r="GP68" s="155"/>
      <c r="GQ68" s="155"/>
      <c r="GR68" s="155"/>
      <c r="GS68" s="155"/>
      <c r="GT68" s="155"/>
      <c r="GU68" s="155"/>
      <c r="GV68" s="155"/>
      <c r="GW68" s="155"/>
      <c r="GX68" s="155"/>
      <c r="GY68" s="155"/>
      <c r="GZ68" s="155"/>
      <c r="HA68" s="155"/>
      <c r="HB68" s="155"/>
      <c r="HC68" s="155"/>
      <c r="HD68" s="155"/>
      <c r="HE68" s="155"/>
      <c r="HF68" s="155"/>
      <c r="HG68" s="155"/>
      <c r="HH68" s="155"/>
      <c r="HI68" s="155"/>
      <c r="HJ68" s="155"/>
      <c r="HK68" s="155"/>
      <c r="HL68" s="155"/>
      <c r="HM68" s="155"/>
      <c r="HN68" s="155"/>
      <c r="HO68" s="155"/>
      <c r="HP68" s="155"/>
      <c r="HQ68" s="155"/>
      <c r="HR68" s="155"/>
      <c r="HS68" s="155"/>
      <c r="HT68" s="155"/>
      <c r="HU68" s="155"/>
      <c r="HV68" s="155"/>
      <c r="HW68" s="155"/>
      <c r="HX68" s="155"/>
      <c r="HY68" s="155"/>
      <c r="HZ68" s="155"/>
      <c r="IA68" s="155"/>
      <c r="IB68" s="155"/>
      <c r="IC68" s="155"/>
      <c r="ID68" s="155"/>
      <c r="IE68" s="155"/>
      <c r="IF68" s="155"/>
      <c r="IG68" s="155"/>
      <c r="IH68" s="155"/>
      <c r="II68" s="155"/>
      <c r="IJ68" s="155"/>
      <c r="IK68" s="155"/>
      <c r="IL68" s="155"/>
      <c r="IM68" s="155"/>
      <c r="IN68" s="155"/>
      <c r="IO68" s="155"/>
      <c r="IP68" s="155"/>
      <c r="IQ68" s="155"/>
      <c r="IR68" s="155"/>
    </row>
    <row r="69" spans="1:252" s="154" customFormat="1" ht="14" hidden="1">
      <c r="A69" s="15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73"/>
      <c r="Q69" s="173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E69" s="23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</row>
    <row r="70" spans="1:252" s="154" customFormat="1" ht="14" hidden="1">
      <c r="A70" s="150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73"/>
      <c r="Q70" s="173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E70" s="23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5"/>
      <c r="BV70" s="155"/>
      <c r="BW70" s="155"/>
      <c r="BX70" s="155"/>
      <c r="BY70" s="155"/>
      <c r="BZ70" s="155"/>
      <c r="CA70" s="155"/>
      <c r="CB70" s="155"/>
      <c r="CC70" s="155"/>
      <c r="CD70" s="155"/>
      <c r="CE70" s="155"/>
      <c r="CF70" s="155"/>
      <c r="CG70" s="155"/>
      <c r="CH70" s="155"/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5"/>
      <c r="CX70" s="155"/>
      <c r="CY70" s="155"/>
      <c r="CZ70" s="155"/>
      <c r="DA70" s="155"/>
      <c r="DB70" s="155"/>
      <c r="DC70" s="155"/>
      <c r="DD70" s="155"/>
      <c r="DE70" s="155"/>
      <c r="DF70" s="155"/>
      <c r="DG70" s="155"/>
      <c r="DH70" s="155"/>
      <c r="DI70" s="155"/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5"/>
      <c r="DW70" s="155"/>
      <c r="DX70" s="155"/>
      <c r="DY70" s="155"/>
      <c r="DZ70" s="155"/>
      <c r="EA70" s="155"/>
      <c r="EB70" s="155"/>
      <c r="EC70" s="155"/>
      <c r="ED70" s="155"/>
      <c r="EE70" s="155"/>
      <c r="EF70" s="155"/>
      <c r="EG70" s="155"/>
      <c r="EH70" s="155"/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5"/>
      <c r="FL70" s="155"/>
      <c r="FM70" s="155"/>
      <c r="FN70" s="155"/>
      <c r="FO70" s="155"/>
      <c r="FP70" s="155"/>
      <c r="FQ70" s="155"/>
      <c r="FR70" s="155"/>
      <c r="FS70" s="155"/>
      <c r="FT70" s="155"/>
      <c r="FU70" s="155"/>
      <c r="FV70" s="155"/>
      <c r="FW70" s="155"/>
      <c r="FX70" s="155"/>
      <c r="FY70" s="155"/>
      <c r="FZ70" s="155"/>
      <c r="GA70" s="155"/>
      <c r="GB70" s="155"/>
      <c r="GC70" s="155"/>
      <c r="GD70" s="155"/>
      <c r="GE70" s="155"/>
      <c r="GF70" s="155"/>
      <c r="GG70" s="155"/>
      <c r="GH70" s="155"/>
      <c r="GI70" s="155"/>
      <c r="GJ70" s="155"/>
      <c r="GK70" s="155"/>
      <c r="GL70" s="155"/>
      <c r="GM70" s="155"/>
      <c r="GN70" s="155"/>
      <c r="GO70" s="155"/>
      <c r="GP70" s="155"/>
      <c r="GQ70" s="155"/>
      <c r="GR70" s="155"/>
      <c r="GS70" s="155"/>
      <c r="GT70" s="155"/>
      <c r="GU70" s="155"/>
      <c r="GV70" s="155"/>
      <c r="GW70" s="155"/>
      <c r="GX70" s="155"/>
      <c r="GY70" s="155"/>
      <c r="GZ70" s="155"/>
      <c r="HA70" s="155"/>
      <c r="HB70" s="155"/>
      <c r="HC70" s="155"/>
      <c r="HD70" s="155"/>
      <c r="HE70" s="155"/>
      <c r="HF70" s="155"/>
      <c r="HG70" s="155"/>
      <c r="HH70" s="155"/>
      <c r="HI70" s="155"/>
      <c r="HJ70" s="155"/>
      <c r="HK70" s="155"/>
      <c r="HL70" s="155"/>
      <c r="HM70" s="155"/>
      <c r="HN70" s="155"/>
      <c r="HO70" s="155"/>
      <c r="HP70" s="155"/>
      <c r="HQ70" s="155"/>
      <c r="HR70" s="155"/>
      <c r="HS70" s="155"/>
      <c r="HT70" s="155"/>
      <c r="HU70" s="155"/>
      <c r="HV70" s="155"/>
      <c r="HW70" s="155"/>
      <c r="HX70" s="155"/>
      <c r="HY70" s="155"/>
      <c r="HZ70" s="155"/>
      <c r="IA70" s="155"/>
      <c r="IB70" s="155"/>
      <c r="IC70" s="155"/>
      <c r="ID70" s="155"/>
      <c r="IE70" s="155"/>
      <c r="IF70" s="155"/>
      <c r="IG70" s="155"/>
      <c r="IH70" s="155"/>
      <c r="II70" s="155"/>
      <c r="IJ70" s="155"/>
      <c r="IK70" s="155"/>
      <c r="IL70" s="155"/>
      <c r="IM70" s="155"/>
      <c r="IN70" s="155"/>
      <c r="IO70" s="155"/>
      <c r="IP70" s="155"/>
      <c r="IQ70" s="155"/>
      <c r="IR70" s="155"/>
    </row>
    <row r="71" spans="1:252" s="154" customFormat="1" ht="14" hidden="1">
      <c r="A71" s="150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73"/>
      <c r="Q71" s="173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E71" s="23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5"/>
      <c r="CX71" s="155"/>
      <c r="CY71" s="155"/>
      <c r="CZ71" s="155"/>
      <c r="DA71" s="155"/>
      <c r="DB71" s="155"/>
      <c r="DC71" s="155"/>
      <c r="DD71" s="155"/>
      <c r="DE71" s="155"/>
      <c r="DF71" s="155"/>
      <c r="DG71" s="155"/>
      <c r="DH71" s="155"/>
      <c r="DI71" s="155"/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5"/>
      <c r="DW71" s="155"/>
      <c r="DX71" s="155"/>
      <c r="DY71" s="155"/>
      <c r="DZ71" s="155"/>
      <c r="EA71" s="155"/>
      <c r="EB71" s="155"/>
      <c r="EC71" s="155"/>
      <c r="ED71" s="155"/>
      <c r="EE71" s="155"/>
      <c r="EF71" s="155"/>
      <c r="EG71" s="155"/>
      <c r="EH71" s="155"/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5"/>
      <c r="FL71" s="155"/>
      <c r="FM71" s="155"/>
      <c r="FN71" s="155"/>
      <c r="FO71" s="155"/>
      <c r="FP71" s="155"/>
      <c r="FQ71" s="155"/>
      <c r="FR71" s="155"/>
      <c r="FS71" s="155"/>
      <c r="FT71" s="155"/>
      <c r="FU71" s="155"/>
      <c r="FV71" s="155"/>
      <c r="FW71" s="155"/>
      <c r="FX71" s="155"/>
      <c r="FY71" s="155"/>
      <c r="FZ71" s="155"/>
      <c r="GA71" s="155"/>
      <c r="GB71" s="155"/>
      <c r="GC71" s="155"/>
      <c r="GD71" s="155"/>
      <c r="GE71" s="155"/>
      <c r="GF71" s="155"/>
      <c r="GG71" s="155"/>
      <c r="GH71" s="155"/>
      <c r="GI71" s="155"/>
      <c r="GJ71" s="155"/>
      <c r="GK71" s="155"/>
      <c r="GL71" s="155"/>
      <c r="GM71" s="155"/>
      <c r="GN71" s="155"/>
      <c r="GO71" s="155"/>
      <c r="GP71" s="155"/>
      <c r="GQ71" s="155"/>
      <c r="GR71" s="155"/>
      <c r="GS71" s="155"/>
      <c r="GT71" s="155"/>
      <c r="GU71" s="155"/>
      <c r="GV71" s="155"/>
      <c r="GW71" s="155"/>
      <c r="GX71" s="155"/>
      <c r="GY71" s="155"/>
      <c r="GZ71" s="155"/>
      <c r="HA71" s="155"/>
      <c r="HB71" s="155"/>
      <c r="HC71" s="155"/>
      <c r="HD71" s="155"/>
      <c r="HE71" s="155"/>
      <c r="HF71" s="155"/>
      <c r="HG71" s="155"/>
      <c r="HH71" s="155"/>
      <c r="HI71" s="155"/>
      <c r="HJ71" s="155"/>
      <c r="HK71" s="155"/>
      <c r="HL71" s="155"/>
      <c r="HM71" s="155"/>
      <c r="HN71" s="155"/>
      <c r="HO71" s="155"/>
      <c r="HP71" s="155"/>
      <c r="HQ71" s="155"/>
      <c r="HR71" s="155"/>
      <c r="HS71" s="155"/>
      <c r="HT71" s="155"/>
      <c r="HU71" s="155"/>
      <c r="HV71" s="155"/>
      <c r="HW71" s="155"/>
      <c r="HX71" s="155"/>
      <c r="HY71" s="155"/>
      <c r="HZ71" s="155"/>
      <c r="IA71" s="155"/>
      <c r="IB71" s="155"/>
      <c r="IC71" s="155"/>
      <c r="ID71" s="155"/>
      <c r="IE71" s="155"/>
      <c r="IF71" s="155"/>
      <c r="IG71" s="155"/>
      <c r="IH71" s="155"/>
      <c r="II71" s="155"/>
      <c r="IJ71" s="155"/>
      <c r="IK71" s="155"/>
      <c r="IL71" s="155"/>
      <c r="IM71" s="155"/>
      <c r="IN71" s="155"/>
      <c r="IO71" s="155"/>
      <c r="IP71" s="155"/>
      <c r="IQ71" s="155"/>
      <c r="IR71" s="155"/>
    </row>
    <row r="72" spans="1:252" s="154" customFormat="1" ht="14" hidden="1">
      <c r="A72" s="150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73"/>
      <c r="Q72" s="173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E72" s="23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5"/>
      <c r="CX72" s="155"/>
      <c r="CY72" s="155"/>
      <c r="CZ72" s="155"/>
      <c r="DA72" s="155"/>
      <c r="DB72" s="155"/>
      <c r="DC72" s="155"/>
      <c r="DD72" s="155"/>
      <c r="DE72" s="155"/>
      <c r="DF72" s="155"/>
      <c r="DG72" s="155"/>
      <c r="DH72" s="155"/>
      <c r="DI72" s="155"/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5"/>
      <c r="DW72" s="155"/>
      <c r="DX72" s="155"/>
      <c r="DY72" s="155"/>
      <c r="DZ72" s="155"/>
      <c r="EA72" s="155"/>
      <c r="EB72" s="155"/>
      <c r="EC72" s="155"/>
      <c r="ED72" s="155"/>
      <c r="EE72" s="155"/>
      <c r="EF72" s="155"/>
      <c r="EG72" s="155"/>
      <c r="EH72" s="155"/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5"/>
      <c r="FL72" s="155"/>
      <c r="FM72" s="155"/>
      <c r="FN72" s="155"/>
      <c r="FO72" s="155"/>
      <c r="FP72" s="155"/>
      <c r="FQ72" s="155"/>
      <c r="FR72" s="155"/>
      <c r="FS72" s="155"/>
      <c r="FT72" s="155"/>
      <c r="FU72" s="155"/>
      <c r="FV72" s="155"/>
      <c r="FW72" s="155"/>
      <c r="FX72" s="155"/>
      <c r="FY72" s="155"/>
      <c r="FZ72" s="155"/>
      <c r="GA72" s="155"/>
      <c r="GB72" s="155"/>
      <c r="GC72" s="155"/>
      <c r="GD72" s="155"/>
      <c r="GE72" s="155"/>
      <c r="GF72" s="155"/>
      <c r="GG72" s="155"/>
      <c r="GH72" s="155"/>
      <c r="GI72" s="155"/>
      <c r="GJ72" s="155"/>
      <c r="GK72" s="155"/>
      <c r="GL72" s="155"/>
      <c r="GM72" s="155"/>
      <c r="GN72" s="155"/>
      <c r="GO72" s="155"/>
      <c r="GP72" s="155"/>
      <c r="GQ72" s="155"/>
      <c r="GR72" s="155"/>
      <c r="GS72" s="155"/>
      <c r="GT72" s="155"/>
      <c r="GU72" s="155"/>
      <c r="GV72" s="155"/>
      <c r="GW72" s="155"/>
      <c r="GX72" s="155"/>
      <c r="GY72" s="155"/>
      <c r="GZ72" s="155"/>
      <c r="HA72" s="155"/>
      <c r="HB72" s="155"/>
      <c r="HC72" s="155"/>
      <c r="HD72" s="155"/>
      <c r="HE72" s="155"/>
      <c r="HF72" s="155"/>
      <c r="HG72" s="155"/>
      <c r="HH72" s="155"/>
      <c r="HI72" s="155"/>
      <c r="HJ72" s="155"/>
      <c r="HK72" s="155"/>
      <c r="HL72" s="155"/>
      <c r="HM72" s="155"/>
      <c r="HN72" s="155"/>
      <c r="HO72" s="155"/>
      <c r="HP72" s="155"/>
      <c r="HQ72" s="155"/>
      <c r="HR72" s="155"/>
      <c r="HS72" s="155"/>
      <c r="HT72" s="155"/>
      <c r="HU72" s="155"/>
      <c r="HV72" s="155"/>
      <c r="HW72" s="155"/>
      <c r="HX72" s="155"/>
      <c r="HY72" s="155"/>
      <c r="HZ72" s="155"/>
      <c r="IA72" s="155"/>
      <c r="IB72" s="155"/>
      <c r="IC72" s="155"/>
      <c r="ID72" s="155"/>
      <c r="IE72" s="155"/>
      <c r="IF72" s="155"/>
      <c r="IG72" s="155"/>
      <c r="IH72" s="155"/>
      <c r="II72" s="155"/>
      <c r="IJ72" s="155"/>
      <c r="IK72" s="155"/>
      <c r="IL72" s="155"/>
      <c r="IM72" s="155"/>
      <c r="IN72" s="155"/>
      <c r="IO72" s="155"/>
      <c r="IP72" s="155"/>
      <c r="IQ72" s="155"/>
      <c r="IR72" s="155"/>
    </row>
    <row r="73" spans="1:252" s="154" customFormat="1" ht="14" hidden="1">
      <c r="A73" s="150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73"/>
      <c r="Q73" s="173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E73" s="23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5"/>
      <c r="CY73" s="155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5"/>
      <c r="FL73" s="155"/>
      <c r="FM73" s="155"/>
      <c r="FN73" s="155"/>
      <c r="FO73" s="155"/>
      <c r="FP73" s="155"/>
      <c r="FQ73" s="155"/>
      <c r="FR73" s="155"/>
      <c r="FS73" s="155"/>
      <c r="FT73" s="155"/>
      <c r="FU73" s="155"/>
      <c r="FV73" s="155"/>
      <c r="FW73" s="155"/>
      <c r="FX73" s="155"/>
      <c r="FY73" s="155"/>
      <c r="FZ73" s="155"/>
      <c r="GA73" s="155"/>
      <c r="GB73" s="155"/>
      <c r="GC73" s="155"/>
      <c r="GD73" s="155"/>
      <c r="GE73" s="155"/>
      <c r="GF73" s="155"/>
      <c r="GG73" s="155"/>
      <c r="GH73" s="155"/>
      <c r="GI73" s="155"/>
      <c r="GJ73" s="155"/>
      <c r="GK73" s="155"/>
      <c r="GL73" s="155"/>
      <c r="GM73" s="155"/>
      <c r="GN73" s="155"/>
      <c r="GO73" s="155"/>
      <c r="GP73" s="155"/>
      <c r="GQ73" s="155"/>
      <c r="GR73" s="155"/>
      <c r="GS73" s="155"/>
      <c r="GT73" s="155"/>
      <c r="GU73" s="155"/>
      <c r="GV73" s="155"/>
      <c r="GW73" s="155"/>
      <c r="GX73" s="155"/>
      <c r="GY73" s="155"/>
      <c r="GZ73" s="155"/>
      <c r="HA73" s="155"/>
      <c r="HB73" s="155"/>
      <c r="HC73" s="155"/>
      <c r="HD73" s="155"/>
      <c r="HE73" s="155"/>
      <c r="HF73" s="155"/>
      <c r="HG73" s="155"/>
      <c r="HH73" s="155"/>
      <c r="HI73" s="155"/>
      <c r="HJ73" s="155"/>
      <c r="HK73" s="155"/>
      <c r="HL73" s="155"/>
      <c r="HM73" s="155"/>
      <c r="HN73" s="155"/>
      <c r="HO73" s="155"/>
      <c r="HP73" s="155"/>
      <c r="HQ73" s="155"/>
      <c r="HR73" s="155"/>
      <c r="HS73" s="155"/>
      <c r="HT73" s="155"/>
      <c r="HU73" s="155"/>
      <c r="HV73" s="155"/>
      <c r="HW73" s="155"/>
      <c r="HX73" s="155"/>
      <c r="HY73" s="155"/>
      <c r="HZ73" s="155"/>
      <c r="IA73" s="155"/>
      <c r="IB73" s="155"/>
      <c r="IC73" s="155"/>
      <c r="ID73" s="155"/>
      <c r="IE73" s="155"/>
      <c r="IF73" s="155"/>
      <c r="IG73" s="155"/>
      <c r="IH73" s="155"/>
      <c r="II73" s="155"/>
      <c r="IJ73" s="155"/>
      <c r="IK73" s="155"/>
      <c r="IL73" s="155"/>
      <c r="IM73" s="155"/>
      <c r="IN73" s="155"/>
      <c r="IO73" s="155"/>
      <c r="IP73" s="155"/>
      <c r="IQ73" s="155"/>
      <c r="IR73" s="155"/>
    </row>
    <row r="74" spans="1:252" s="154" customFormat="1" ht="14" hidden="1">
      <c r="A74" s="150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73"/>
      <c r="Q74" s="173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E74" s="235"/>
      <c r="AI74" s="155"/>
      <c r="AJ74" s="155"/>
      <c r="AK74" s="155"/>
      <c r="AL74" s="155"/>
      <c r="AM74" s="155"/>
      <c r="AN74" s="155"/>
      <c r="AO74" s="155"/>
      <c r="AP74" s="155"/>
      <c r="AQ74" s="155"/>
      <c r="AR74" s="155"/>
      <c r="AS74" s="155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  <c r="BF74" s="155"/>
      <c r="BG74" s="155"/>
      <c r="BH74" s="155"/>
      <c r="BI74" s="155"/>
      <c r="BJ74" s="155"/>
      <c r="BK74" s="155"/>
      <c r="BL74" s="155"/>
      <c r="BM74" s="155"/>
      <c r="BN74" s="155"/>
      <c r="BO74" s="155"/>
      <c r="BP74" s="155"/>
      <c r="BQ74" s="155"/>
      <c r="BR74" s="155"/>
      <c r="BS74" s="155"/>
      <c r="BT74" s="155"/>
      <c r="BU74" s="155"/>
      <c r="BV74" s="155"/>
      <c r="BW74" s="155"/>
      <c r="BX74" s="155"/>
      <c r="BY74" s="155"/>
      <c r="BZ74" s="155"/>
      <c r="CA74" s="155"/>
      <c r="CB74" s="155"/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5"/>
      <c r="GK74" s="155"/>
      <c r="GL74" s="155"/>
      <c r="GM74" s="155"/>
      <c r="GN74" s="155"/>
      <c r="GO74" s="155"/>
      <c r="GP74" s="155"/>
      <c r="GQ74" s="155"/>
      <c r="GR74" s="155"/>
      <c r="GS74" s="155"/>
      <c r="GT74" s="155"/>
      <c r="GU74" s="155"/>
      <c r="GV74" s="155"/>
      <c r="GW74" s="155"/>
      <c r="GX74" s="155"/>
      <c r="GY74" s="155"/>
      <c r="GZ74" s="155"/>
      <c r="HA74" s="155"/>
      <c r="HB74" s="155"/>
      <c r="HC74" s="155"/>
      <c r="HD74" s="155"/>
      <c r="HE74" s="155"/>
      <c r="HF74" s="155"/>
      <c r="HG74" s="155"/>
      <c r="HH74" s="155"/>
      <c r="HI74" s="155"/>
      <c r="HJ74" s="155"/>
      <c r="HK74" s="155"/>
      <c r="HL74" s="155"/>
      <c r="HM74" s="155"/>
      <c r="HN74" s="155"/>
      <c r="HO74" s="155"/>
      <c r="HP74" s="155"/>
      <c r="HQ74" s="155"/>
      <c r="HR74" s="155"/>
      <c r="HS74" s="155"/>
      <c r="HT74" s="155"/>
      <c r="HU74" s="155"/>
      <c r="HV74" s="155"/>
      <c r="HW74" s="155"/>
      <c r="HX74" s="155"/>
      <c r="HY74" s="155"/>
      <c r="HZ74" s="155"/>
      <c r="IA74" s="155"/>
      <c r="IB74" s="155"/>
      <c r="IC74" s="155"/>
      <c r="ID74" s="155"/>
      <c r="IE74" s="155"/>
      <c r="IF74" s="155"/>
      <c r="IG74" s="155"/>
      <c r="IH74" s="155"/>
      <c r="II74" s="155"/>
      <c r="IJ74" s="155"/>
      <c r="IK74" s="155"/>
      <c r="IL74" s="155"/>
      <c r="IM74" s="155"/>
      <c r="IN74" s="155"/>
      <c r="IO74" s="155"/>
      <c r="IP74" s="155"/>
      <c r="IQ74" s="155"/>
      <c r="IR74" s="155"/>
    </row>
    <row r="75" spans="1:252" s="154" customFormat="1" ht="14" hidden="1">
      <c r="A75" s="150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73"/>
      <c r="Q75" s="173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E75" s="235"/>
      <c r="AI75" s="155"/>
      <c r="AJ75" s="155"/>
      <c r="AK75" s="155"/>
      <c r="AL75" s="155"/>
      <c r="AM75" s="155"/>
      <c r="AN75" s="155"/>
      <c r="AO75" s="155"/>
      <c r="AP75" s="155"/>
      <c r="AQ75" s="155"/>
      <c r="AR75" s="155"/>
      <c r="AS75" s="155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  <c r="BF75" s="155"/>
      <c r="BG75" s="155"/>
      <c r="BH75" s="155"/>
      <c r="BI75" s="155"/>
      <c r="BJ75" s="155"/>
      <c r="BK75" s="155"/>
      <c r="BL75" s="155"/>
      <c r="BM75" s="155"/>
      <c r="BN75" s="155"/>
      <c r="BO75" s="155"/>
      <c r="BP75" s="155"/>
      <c r="BQ75" s="155"/>
      <c r="BR75" s="155"/>
      <c r="BS75" s="155"/>
      <c r="BT75" s="155"/>
      <c r="BU75" s="155"/>
      <c r="BV75" s="155"/>
      <c r="BW75" s="155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5"/>
      <c r="GB75" s="155"/>
      <c r="GC75" s="155"/>
      <c r="GD75" s="155"/>
      <c r="GE75" s="155"/>
      <c r="GF75" s="155"/>
      <c r="GG75" s="155"/>
      <c r="GH75" s="155"/>
      <c r="GI75" s="155"/>
      <c r="GJ75" s="155"/>
      <c r="GK75" s="155"/>
      <c r="GL75" s="155"/>
      <c r="GM75" s="155"/>
      <c r="GN75" s="155"/>
      <c r="GO75" s="155"/>
      <c r="GP75" s="155"/>
      <c r="GQ75" s="155"/>
      <c r="GR75" s="155"/>
      <c r="GS75" s="155"/>
      <c r="GT75" s="155"/>
      <c r="GU75" s="155"/>
      <c r="GV75" s="155"/>
      <c r="GW75" s="155"/>
      <c r="GX75" s="155"/>
      <c r="GY75" s="155"/>
      <c r="GZ75" s="155"/>
      <c r="HA75" s="155"/>
      <c r="HB75" s="155"/>
      <c r="HC75" s="155"/>
      <c r="HD75" s="155"/>
      <c r="HE75" s="155"/>
      <c r="HF75" s="155"/>
      <c r="HG75" s="155"/>
      <c r="HH75" s="155"/>
      <c r="HI75" s="155"/>
      <c r="HJ75" s="155"/>
      <c r="HK75" s="155"/>
      <c r="HL75" s="155"/>
      <c r="HM75" s="155"/>
      <c r="HN75" s="155"/>
      <c r="HO75" s="155"/>
      <c r="HP75" s="155"/>
      <c r="HQ75" s="155"/>
      <c r="HR75" s="155"/>
      <c r="HS75" s="155"/>
      <c r="HT75" s="155"/>
      <c r="HU75" s="155"/>
      <c r="HV75" s="155"/>
      <c r="HW75" s="155"/>
      <c r="HX75" s="155"/>
      <c r="HY75" s="155"/>
      <c r="HZ75" s="155"/>
      <c r="IA75" s="155"/>
      <c r="IB75" s="155"/>
      <c r="IC75" s="155"/>
      <c r="ID75" s="155"/>
      <c r="IE75" s="155"/>
      <c r="IF75" s="155"/>
      <c r="IG75" s="155"/>
      <c r="IH75" s="155"/>
      <c r="II75" s="155"/>
      <c r="IJ75" s="155"/>
      <c r="IK75" s="155"/>
      <c r="IL75" s="155"/>
      <c r="IM75" s="155"/>
      <c r="IN75" s="155"/>
      <c r="IO75" s="155"/>
      <c r="IP75" s="155"/>
      <c r="IQ75" s="155"/>
      <c r="IR75" s="155"/>
    </row>
    <row r="76" spans="1:252" s="154" customFormat="1" ht="14" hidden="1">
      <c r="A76" s="150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73"/>
      <c r="Q76" s="173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E76" s="23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5"/>
      <c r="DC76" s="155"/>
      <c r="DD76" s="155"/>
      <c r="DE76" s="155"/>
      <c r="DF76" s="155"/>
      <c r="DG76" s="155"/>
      <c r="DH76" s="155"/>
      <c r="DI76" s="155"/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5"/>
      <c r="DW76" s="155"/>
      <c r="DX76" s="155"/>
      <c r="DY76" s="155"/>
      <c r="DZ76" s="155"/>
      <c r="EA76" s="155"/>
      <c r="EB76" s="155"/>
      <c r="EC76" s="155"/>
      <c r="ED76" s="155"/>
      <c r="EE76" s="155"/>
      <c r="EF76" s="155"/>
      <c r="EG76" s="155"/>
      <c r="EH76" s="155"/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5"/>
      <c r="FL76" s="155"/>
      <c r="FM76" s="155"/>
      <c r="FN76" s="155"/>
      <c r="FO76" s="155"/>
      <c r="FP76" s="155"/>
      <c r="FQ76" s="155"/>
      <c r="FR76" s="155"/>
      <c r="FS76" s="155"/>
      <c r="FT76" s="155"/>
      <c r="FU76" s="155"/>
      <c r="FV76" s="155"/>
      <c r="FW76" s="155"/>
      <c r="FX76" s="155"/>
      <c r="FY76" s="155"/>
      <c r="FZ76" s="155"/>
      <c r="GA76" s="155"/>
      <c r="GB76" s="155"/>
      <c r="GC76" s="155"/>
      <c r="GD76" s="155"/>
      <c r="GE76" s="155"/>
      <c r="GF76" s="155"/>
      <c r="GG76" s="155"/>
      <c r="GH76" s="155"/>
      <c r="GI76" s="155"/>
      <c r="GJ76" s="155"/>
      <c r="GK76" s="155"/>
      <c r="GL76" s="155"/>
      <c r="GM76" s="155"/>
      <c r="GN76" s="155"/>
      <c r="GO76" s="155"/>
      <c r="GP76" s="155"/>
      <c r="GQ76" s="155"/>
      <c r="GR76" s="155"/>
      <c r="GS76" s="155"/>
      <c r="GT76" s="155"/>
      <c r="GU76" s="155"/>
      <c r="GV76" s="155"/>
      <c r="GW76" s="155"/>
      <c r="GX76" s="155"/>
      <c r="GY76" s="155"/>
      <c r="GZ76" s="155"/>
      <c r="HA76" s="155"/>
      <c r="HB76" s="155"/>
      <c r="HC76" s="155"/>
      <c r="HD76" s="155"/>
      <c r="HE76" s="155"/>
      <c r="HF76" s="155"/>
      <c r="HG76" s="155"/>
      <c r="HH76" s="155"/>
      <c r="HI76" s="155"/>
      <c r="HJ76" s="155"/>
      <c r="HK76" s="155"/>
      <c r="HL76" s="155"/>
      <c r="HM76" s="155"/>
      <c r="HN76" s="155"/>
      <c r="HO76" s="155"/>
      <c r="HP76" s="155"/>
      <c r="HQ76" s="155"/>
      <c r="HR76" s="155"/>
      <c r="HS76" s="155"/>
      <c r="HT76" s="155"/>
      <c r="HU76" s="155"/>
      <c r="HV76" s="155"/>
      <c r="HW76" s="155"/>
      <c r="HX76" s="155"/>
      <c r="HY76" s="155"/>
      <c r="HZ76" s="155"/>
      <c r="IA76" s="155"/>
      <c r="IB76" s="155"/>
      <c r="IC76" s="155"/>
      <c r="ID76" s="155"/>
      <c r="IE76" s="155"/>
      <c r="IF76" s="155"/>
      <c r="IG76" s="155"/>
      <c r="IH76" s="155"/>
      <c r="II76" s="155"/>
      <c r="IJ76" s="155"/>
      <c r="IK76" s="155"/>
      <c r="IL76" s="155"/>
      <c r="IM76" s="155"/>
      <c r="IN76" s="155"/>
      <c r="IO76" s="155"/>
      <c r="IP76" s="155"/>
      <c r="IQ76" s="155"/>
      <c r="IR76" s="155"/>
    </row>
    <row r="77" spans="1:252" s="154" customFormat="1" ht="14" hidden="1">
      <c r="A77" s="150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73"/>
      <c r="Q77" s="173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E77" s="23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5"/>
      <c r="CX77" s="155"/>
      <c r="CY77" s="155"/>
      <c r="CZ77" s="155"/>
      <c r="DA77" s="155"/>
      <c r="DB77" s="155"/>
      <c r="DC77" s="155"/>
      <c r="DD77" s="155"/>
      <c r="DE77" s="155"/>
      <c r="DF77" s="155"/>
      <c r="DG77" s="155"/>
      <c r="DH77" s="155"/>
      <c r="DI77" s="155"/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5"/>
      <c r="DW77" s="155"/>
      <c r="DX77" s="155"/>
      <c r="DY77" s="155"/>
      <c r="DZ77" s="155"/>
      <c r="EA77" s="155"/>
      <c r="EB77" s="155"/>
      <c r="EC77" s="155"/>
      <c r="ED77" s="155"/>
      <c r="EE77" s="155"/>
      <c r="EF77" s="155"/>
      <c r="EG77" s="155"/>
      <c r="EH77" s="155"/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5"/>
      <c r="EV77" s="155"/>
      <c r="EW77" s="155"/>
      <c r="EX77" s="155"/>
      <c r="EY77" s="155"/>
      <c r="EZ77" s="155"/>
      <c r="FA77" s="155"/>
      <c r="FB77" s="155"/>
      <c r="FC77" s="155"/>
      <c r="FD77" s="155"/>
      <c r="FE77" s="155"/>
      <c r="FF77" s="155"/>
      <c r="FG77" s="155"/>
      <c r="FH77" s="155"/>
      <c r="FI77" s="155"/>
      <c r="FJ77" s="155"/>
      <c r="FK77" s="155"/>
      <c r="FL77" s="155"/>
      <c r="FM77" s="155"/>
      <c r="FN77" s="155"/>
      <c r="FO77" s="155"/>
      <c r="FP77" s="155"/>
      <c r="FQ77" s="155"/>
      <c r="FR77" s="155"/>
      <c r="FS77" s="155"/>
      <c r="FT77" s="155"/>
      <c r="FU77" s="155"/>
      <c r="FV77" s="155"/>
      <c r="FW77" s="155"/>
      <c r="FX77" s="155"/>
      <c r="FY77" s="155"/>
      <c r="FZ77" s="155"/>
      <c r="GA77" s="155"/>
      <c r="GB77" s="155"/>
      <c r="GC77" s="155"/>
      <c r="GD77" s="155"/>
      <c r="GE77" s="155"/>
      <c r="GF77" s="155"/>
      <c r="GG77" s="155"/>
      <c r="GH77" s="155"/>
      <c r="GI77" s="155"/>
      <c r="GJ77" s="155"/>
      <c r="GK77" s="155"/>
      <c r="GL77" s="155"/>
      <c r="GM77" s="155"/>
      <c r="GN77" s="155"/>
      <c r="GO77" s="155"/>
      <c r="GP77" s="155"/>
      <c r="GQ77" s="155"/>
      <c r="GR77" s="155"/>
      <c r="GS77" s="155"/>
      <c r="GT77" s="155"/>
      <c r="GU77" s="155"/>
      <c r="GV77" s="155"/>
      <c r="GW77" s="155"/>
      <c r="GX77" s="155"/>
      <c r="GY77" s="155"/>
      <c r="GZ77" s="155"/>
      <c r="HA77" s="155"/>
      <c r="HB77" s="155"/>
      <c r="HC77" s="155"/>
      <c r="HD77" s="155"/>
      <c r="HE77" s="155"/>
      <c r="HF77" s="155"/>
      <c r="HG77" s="155"/>
      <c r="HH77" s="155"/>
      <c r="HI77" s="155"/>
      <c r="HJ77" s="155"/>
      <c r="HK77" s="155"/>
      <c r="HL77" s="155"/>
      <c r="HM77" s="155"/>
      <c r="HN77" s="155"/>
      <c r="HO77" s="155"/>
      <c r="HP77" s="155"/>
      <c r="HQ77" s="155"/>
      <c r="HR77" s="155"/>
      <c r="HS77" s="155"/>
      <c r="HT77" s="155"/>
      <c r="HU77" s="155"/>
      <c r="HV77" s="155"/>
      <c r="HW77" s="155"/>
      <c r="HX77" s="155"/>
      <c r="HY77" s="155"/>
      <c r="HZ77" s="155"/>
      <c r="IA77" s="155"/>
      <c r="IB77" s="155"/>
      <c r="IC77" s="155"/>
      <c r="ID77" s="155"/>
      <c r="IE77" s="155"/>
      <c r="IF77" s="155"/>
      <c r="IG77" s="155"/>
      <c r="IH77" s="155"/>
      <c r="II77" s="155"/>
      <c r="IJ77" s="155"/>
      <c r="IK77" s="155"/>
      <c r="IL77" s="155"/>
      <c r="IM77" s="155"/>
      <c r="IN77" s="155"/>
      <c r="IO77" s="155"/>
      <c r="IP77" s="155"/>
      <c r="IQ77" s="155"/>
      <c r="IR77" s="155"/>
    </row>
    <row r="78" spans="1:252" s="154" customFormat="1" ht="14" hidden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73"/>
      <c r="Q78" s="173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E78" s="23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5"/>
      <c r="CX78" s="155"/>
      <c r="CY78" s="155"/>
      <c r="CZ78" s="155"/>
      <c r="DA78" s="155"/>
      <c r="DB78" s="155"/>
      <c r="DC78" s="155"/>
      <c r="DD78" s="155"/>
      <c r="DE78" s="155"/>
      <c r="DF78" s="155"/>
      <c r="DG78" s="155"/>
      <c r="DH78" s="155"/>
      <c r="DI78" s="155"/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5"/>
      <c r="DW78" s="155"/>
      <c r="DX78" s="155"/>
      <c r="DY78" s="155"/>
      <c r="DZ78" s="155"/>
      <c r="EA78" s="155"/>
      <c r="EB78" s="155"/>
      <c r="EC78" s="155"/>
      <c r="ED78" s="155"/>
      <c r="EE78" s="155"/>
      <c r="EF78" s="155"/>
      <c r="EG78" s="155"/>
      <c r="EH78" s="155"/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5"/>
      <c r="EV78" s="155"/>
      <c r="EW78" s="155"/>
      <c r="EX78" s="155"/>
      <c r="EY78" s="155"/>
      <c r="EZ78" s="155"/>
      <c r="FA78" s="155"/>
      <c r="FB78" s="155"/>
      <c r="FC78" s="155"/>
      <c r="FD78" s="155"/>
      <c r="FE78" s="155"/>
      <c r="FF78" s="155"/>
      <c r="FG78" s="155"/>
      <c r="FH78" s="155"/>
      <c r="FI78" s="155"/>
      <c r="FJ78" s="155"/>
      <c r="FK78" s="155"/>
      <c r="FL78" s="155"/>
      <c r="FM78" s="155"/>
      <c r="FN78" s="155"/>
      <c r="FO78" s="155"/>
      <c r="FP78" s="155"/>
      <c r="FQ78" s="155"/>
      <c r="FR78" s="155"/>
      <c r="FS78" s="155"/>
      <c r="FT78" s="155"/>
      <c r="FU78" s="155"/>
      <c r="FV78" s="155"/>
      <c r="FW78" s="155"/>
      <c r="FX78" s="155"/>
      <c r="FY78" s="155"/>
      <c r="FZ78" s="155"/>
      <c r="GA78" s="155"/>
      <c r="GB78" s="155"/>
      <c r="GC78" s="155"/>
      <c r="GD78" s="155"/>
      <c r="GE78" s="155"/>
      <c r="GF78" s="155"/>
      <c r="GG78" s="155"/>
      <c r="GH78" s="155"/>
      <c r="GI78" s="155"/>
      <c r="GJ78" s="155"/>
      <c r="GK78" s="155"/>
      <c r="GL78" s="155"/>
      <c r="GM78" s="155"/>
      <c r="GN78" s="155"/>
      <c r="GO78" s="155"/>
      <c r="GP78" s="155"/>
      <c r="GQ78" s="155"/>
      <c r="GR78" s="155"/>
      <c r="GS78" s="155"/>
      <c r="GT78" s="155"/>
      <c r="GU78" s="155"/>
      <c r="GV78" s="155"/>
      <c r="GW78" s="155"/>
      <c r="GX78" s="155"/>
      <c r="GY78" s="155"/>
      <c r="GZ78" s="155"/>
      <c r="HA78" s="155"/>
      <c r="HB78" s="155"/>
      <c r="HC78" s="155"/>
      <c r="HD78" s="155"/>
      <c r="HE78" s="155"/>
      <c r="HF78" s="155"/>
      <c r="HG78" s="155"/>
      <c r="HH78" s="155"/>
      <c r="HI78" s="155"/>
      <c r="HJ78" s="155"/>
      <c r="HK78" s="155"/>
      <c r="HL78" s="155"/>
      <c r="HM78" s="155"/>
      <c r="HN78" s="155"/>
      <c r="HO78" s="155"/>
      <c r="HP78" s="155"/>
      <c r="HQ78" s="155"/>
      <c r="HR78" s="155"/>
      <c r="HS78" s="155"/>
      <c r="HT78" s="155"/>
      <c r="HU78" s="155"/>
      <c r="HV78" s="155"/>
      <c r="HW78" s="155"/>
      <c r="HX78" s="155"/>
      <c r="HY78" s="155"/>
      <c r="HZ78" s="155"/>
      <c r="IA78" s="155"/>
      <c r="IB78" s="155"/>
      <c r="IC78" s="155"/>
      <c r="ID78" s="155"/>
      <c r="IE78" s="155"/>
      <c r="IF78" s="155"/>
      <c r="IG78" s="155"/>
      <c r="IH78" s="155"/>
      <c r="II78" s="155"/>
      <c r="IJ78" s="155"/>
      <c r="IK78" s="155"/>
      <c r="IL78" s="155"/>
      <c r="IM78" s="155"/>
      <c r="IN78" s="155"/>
      <c r="IO78" s="155"/>
      <c r="IP78" s="155"/>
      <c r="IQ78" s="155"/>
      <c r="IR78" s="155"/>
    </row>
  </sheetData>
  <sheetProtection algorithmName="SHA-512" hashValue="NEKuXbythFM6O7Iy1SX/CO2nFcVN2PQ9sXH0Uz1hTExQMu/pOxOVBX84LMEttkfY9V/VETApMX0qZDLY+cXj9g==" saltValue="r8UW6fJud1vSEp/z45pyNA==" spinCount="100000" sheet="1" objects="1" scenarios="1" selectLockedCells="1"/>
  <mergeCells count="46">
    <mergeCell ref="B2:H2"/>
    <mergeCell ref="I2:J2"/>
    <mergeCell ref="E5:H5"/>
    <mergeCell ref="M5:O5"/>
    <mergeCell ref="E7:H7"/>
    <mergeCell ref="M7:O7"/>
    <mergeCell ref="E15:F15"/>
    <mergeCell ref="C18:E18"/>
    <mergeCell ref="F18:H18"/>
    <mergeCell ref="I18:K18"/>
    <mergeCell ref="L18:P18"/>
    <mergeCell ref="L19:P19"/>
    <mergeCell ref="L20:P20"/>
    <mergeCell ref="L21:P21"/>
    <mergeCell ref="L22:P22"/>
    <mergeCell ref="L23:P23"/>
    <mergeCell ref="L24:P24"/>
    <mergeCell ref="L25:P25"/>
    <mergeCell ref="L26:P26"/>
    <mergeCell ref="L27:P27"/>
    <mergeCell ref="L28:P28"/>
    <mergeCell ref="L29:P29"/>
    <mergeCell ref="L30:P30"/>
    <mergeCell ref="L31:P31"/>
    <mergeCell ref="L32:P32"/>
    <mergeCell ref="L33:P33"/>
    <mergeCell ref="L34:P34"/>
    <mergeCell ref="L35:P35"/>
    <mergeCell ref="L36:P36"/>
    <mergeCell ref="L37:P37"/>
    <mergeCell ref="L38:P38"/>
    <mergeCell ref="L39:P39"/>
    <mergeCell ref="L40:P40"/>
    <mergeCell ref="L41:P41"/>
    <mergeCell ref="L42:P42"/>
    <mergeCell ref="L43:P43"/>
    <mergeCell ref="L50:P50"/>
    <mergeCell ref="K56:L56"/>
    <mergeCell ref="C58:G58"/>
    <mergeCell ref="L58:P58"/>
    <mergeCell ref="L44:P44"/>
    <mergeCell ref="L45:P45"/>
    <mergeCell ref="L46:P46"/>
    <mergeCell ref="L47:P47"/>
    <mergeCell ref="L48:P48"/>
    <mergeCell ref="L49:P49"/>
  </mergeCells>
  <phoneticPr fontId="43" type="noConversion"/>
  <conditionalFormatting sqref="B20:B50">
    <cfRule type="expression" dxfId="19" priority="15" stopIfTrue="1">
      <formula>$Q20=TRUE()</formula>
    </cfRule>
  </conditionalFormatting>
  <conditionalFormatting sqref="B20:C50">
    <cfRule type="expression" dxfId="18" priority="10" stopIfTrue="1">
      <formula>OR(($A20="Samstag"),($A20="Sonntag"))</formula>
    </cfRule>
  </conditionalFormatting>
  <conditionalFormatting sqref="C20:C50">
    <cfRule type="expression" dxfId="17" priority="9" stopIfTrue="1">
      <formula>AND(OR(C20="F",C20="K",C20="U"),OR(F20&lt;&gt;0,G20&lt;&gt;0,H20&gt;0))</formula>
    </cfRule>
  </conditionalFormatting>
  <conditionalFormatting sqref="C51:O51">
    <cfRule type="expression" dxfId="16" priority="136" stopIfTrue="1">
      <formula>OR(($A51="Samstag"),($A51="Sonntag"))</formula>
    </cfRule>
  </conditionalFormatting>
  <conditionalFormatting sqref="D20:D50">
    <cfRule type="expression" dxfId="15" priority="1" stopIfTrue="1">
      <formula>AND(C20="SU",ISBLANK(D20))</formula>
    </cfRule>
    <cfRule type="expression" dxfId="14" priority="2" stopIfTrue="1">
      <formula>OR(($A20="Samstag"),($A20="Sonntag"))</formula>
    </cfRule>
  </conditionalFormatting>
  <conditionalFormatting sqref="E20:H50">
    <cfRule type="expression" dxfId="13" priority="7" stopIfTrue="1">
      <formula>OR(($A20="Samstag"),($A20="Sonntag"))</formula>
    </cfRule>
  </conditionalFormatting>
  <conditionalFormatting sqref="G20:G50">
    <cfRule type="expression" dxfId="12" priority="6">
      <formula>OR(AND(U20&lt;0.5,V20-T20&gt;6),AND(U20&lt;0.75,V20-T20&gt;9))</formula>
    </cfRule>
  </conditionalFormatting>
  <conditionalFormatting sqref="I20:I50">
    <cfRule type="cellIs" dxfId="11" priority="3" operator="greaterThan">
      <formula>10</formula>
    </cfRule>
  </conditionalFormatting>
  <conditionalFormatting sqref="I20:O50">
    <cfRule type="expression" dxfId="10" priority="4" stopIfTrue="1">
      <formula>OR(($A20="Samstag"),($A20="Sonntag"))</formula>
    </cfRule>
  </conditionalFormatting>
  <conditionalFormatting sqref="N11 N15">
    <cfRule type="cellIs" dxfId="9" priority="16" stopIfTrue="1" operator="equal">
      <formula>0</formula>
    </cfRule>
  </conditionalFormatting>
  <conditionalFormatting sqref="N11">
    <cfRule type="cellIs" dxfId="8" priority="138" stopIfTrue="1" operator="equal">
      <formula>$F$10</formula>
    </cfRule>
    <cfRule type="cellIs" dxfId="7" priority="139" stopIfTrue="1" operator="notEqual">
      <formula>$F$10</formula>
    </cfRule>
  </conditionalFormatting>
  <conditionalFormatting sqref="N15">
    <cfRule type="cellIs" dxfId="6" priority="17" stopIfTrue="1" operator="notEqual">
      <formula>$F$14</formula>
    </cfRule>
    <cfRule type="cellIs" dxfId="5" priority="137" stopIfTrue="1" operator="equal">
      <formula>$F$14</formula>
    </cfRule>
  </conditionalFormatting>
  <dataValidations count="7">
    <dataValidation type="decimal" allowBlank="1" showInputMessage="1" showErrorMessage="1" errorTitle="Eingabefehler" error="Bitte geben Sie eine positive Dezimalzahl ein." sqref="D20:D50" xr:uid="{00000000-0002-0000-0600-000000000000}">
      <formula1>0</formula1>
      <formula2>20</formula2>
    </dataValidation>
    <dataValidation type="decimal" allowBlank="1" showInputMessage="1" showErrorMessage="1" errorTitle="Eingabefehler" error="Bitte geben Sie eine Uhrzeit im Dezimalformat ( hh,mm ) zwischen 0,00 und 23,59 ein." sqref="F20:H50" xr:uid="{00000000-0002-0000-0600-000001000000}">
      <formula1>0</formula1>
      <formula2>23.59</formula2>
    </dataValidation>
    <dataValidation type="decimal" allowBlank="1" showInputMessage="1" showErrorMessage="1" sqref="I10:M10 I14:M14" xr:uid="{00000000-0002-0000-0600-000002000000}">
      <formula1>$AA$33</formula1>
      <formula2>$AA$34</formula2>
    </dataValidation>
    <dataValidation showInputMessage="1" showErrorMessage="1" sqref="G8:I8" xr:uid="{00000000-0002-0000-0600-000003000000}"/>
    <dataValidation type="decimal" allowBlank="1" showInputMessage="1" showErrorMessage="1" errorTitle="Eingabefehler" error="Bitte geben Sie eine Dezimalzahl ein." sqref="M7" xr:uid="{00000000-0002-0000-0600-000004000000}">
      <formula1>-1000</formula1>
      <formula2>1000</formula2>
    </dataValidation>
    <dataValidation type="list" allowBlank="1" showInputMessage="1" showErrorMessage="1" sqref="E15:F15" xr:uid="{00000000-0002-0000-0600-000005000000}">
      <formula1>$B$20:$B$50</formula1>
    </dataValidation>
    <dataValidation type="list" allowBlank="1" showInputMessage="1" showErrorMessage="1" sqref="C20:C50" xr:uid="{00000000-0002-0000-0600-000006000000}">
      <formula1>Vorgaben</formula1>
    </dataValidation>
  </dataValidations>
  <pageMargins left="0.43307086614173229" right="0.23622047244094491" top="0.9055118110236221" bottom="0.55118110236220474" header="0.39370078740157483" footer="0.31496062992125984"/>
  <pageSetup paperSize="9" scale="68" orientation="portrait" r:id="rId1"/>
  <headerFooter alignWithMargins="0">
    <oddHeader>&amp;L&amp;G</oddHeader>
  </headerFooter>
  <drawing r:id="rId2"/>
  <legacyDrawing r:id="rId3"/>
  <legacyDrawingHF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4"/>
  <dimension ref="A1:B93"/>
  <sheetViews>
    <sheetView topLeftCell="A19" workbookViewId="0">
      <selection activeCell="C15" sqref="C15"/>
    </sheetView>
  </sheetViews>
  <sheetFormatPr baseColWidth="10" defaultColWidth="10.83203125" defaultRowHeight="15"/>
  <cols>
    <col min="1" max="1" width="26.33203125" style="135" customWidth="1"/>
    <col min="2" max="2" width="13.33203125" style="135" customWidth="1"/>
    <col min="3" max="16384" width="10.83203125" style="135"/>
  </cols>
  <sheetData>
    <row r="1" spans="1:1">
      <c r="A1" s="135" t="s">
        <v>30</v>
      </c>
    </row>
    <row r="4" spans="1:1">
      <c r="A4" s="132" t="s">
        <v>67</v>
      </c>
    </row>
    <row r="5" spans="1:1">
      <c r="A5" s="133"/>
    </row>
    <row r="6" spans="1:1">
      <c r="A6" s="133" t="s">
        <v>36</v>
      </c>
    </row>
    <row r="7" spans="1:1">
      <c r="A7" s="133" t="s">
        <v>37</v>
      </c>
    </row>
    <row r="8" spans="1:1">
      <c r="A8" s="133" t="s">
        <v>21</v>
      </c>
    </row>
    <row r="9" spans="1:1">
      <c r="A9" s="133" t="s">
        <v>38</v>
      </c>
    </row>
    <row r="10" spans="1:1">
      <c r="A10" s="133" t="s">
        <v>39</v>
      </c>
    </row>
    <row r="11" spans="1:1">
      <c r="A11" s="134" t="s">
        <v>40</v>
      </c>
    </row>
    <row r="13" spans="1:1">
      <c r="A13" s="132" t="s">
        <v>68</v>
      </c>
    </row>
    <row r="14" spans="1:1">
      <c r="A14" s="133">
        <v>0</v>
      </c>
    </row>
    <row r="15" spans="1:1">
      <c r="A15" s="134">
        <v>10</v>
      </c>
    </row>
    <row r="16" spans="1:1">
      <c r="A16" s="126"/>
    </row>
    <row r="17" spans="1:2">
      <c r="A17" s="132" t="s">
        <v>70</v>
      </c>
    </row>
    <row r="18" spans="1:2">
      <c r="A18" s="133">
        <v>0</v>
      </c>
    </row>
    <row r="19" spans="1:2">
      <c r="A19" s="134">
        <v>48</v>
      </c>
    </row>
    <row r="21" spans="1:2">
      <c r="A21" s="132" t="s">
        <v>17</v>
      </c>
      <c r="B21" s="131"/>
    </row>
    <row r="22" spans="1:2">
      <c r="A22" s="136">
        <v>10</v>
      </c>
    </row>
    <row r="24" spans="1:2">
      <c r="A24" s="132" t="s">
        <v>8</v>
      </c>
    </row>
    <row r="25" spans="1:2">
      <c r="A25" s="133"/>
    </row>
    <row r="26" spans="1:2">
      <c r="A26" s="133" t="s">
        <v>9</v>
      </c>
    </row>
    <row r="27" spans="1:2">
      <c r="A27" s="133" t="s">
        <v>10</v>
      </c>
    </row>
    <row r="28" spans="1:2">
      <c r="A28" s="133" t="s">
        <v>11</v>
      </c>
    </row>
    <row r="29" spans="1:2">
      <c r="A29" s="133" t="s">
        <v>12</v>
      </c>
    </row>
    <row r="30" spans="1:2">
      <c r="A30" s="133" t="s">
        <v>13</v>
      </c>
    </row>
    <row r="31" spans="1:2">
      <c r="A31" s="133" t="s">
        <v>14</v>
      </c>
    </row>
    <row r="32" spans="1:2">
      <c r="A32" s="133" t="s">
        <v>15</v>
      </c>
    </row>
    <row r="33" spans="1:2">
      <c r="A33" s="134" t="s">
        <v>16</v>
      </c>
    </row>
    <row r="35" spans="1:2">
      <c r="A35" s="137" t="s">
        <v>69</v>
      </c>
      <c r="B35" s="138" t="s">
        <v>43</v>
      </c>
    </row>
    <row r="36" spans="1:2">
      <c r="A36" s="139">
        <v>1</v>
      </c>
      <c r="B36" s="140">
        <f>1/60*A36</f>
        <v>1.6666666666666666E-2</v>
      </c>
    </row>
    <row r="37" spans="1:2">
      <c r="A37" s="139">
        <v>2</v>
      </c>
      <c r="B37" s="140">
        <f t="shared" ref="B37:B93" si="0">1/60*A37</f>
        <v>3.3333333333333333E-2</v>
      </c>
    </row>
    <row r="38" spans="1:2">
      <c r="A38" s="139">
        <v>3</v>
      </c>
      <c r="B38" s="140">
        <f t="shared" si="0"/>
        <v>0.05</v>
      </c>
    </row>
    <row r="39" spans="1:2">
      <c r="A39" s="139">
        <v>4</v>
      </c>
      <c r="B39" s="140">
        <f t="shared" si="0"/>
        <v>6.6666666666666666E-2</v>
      </c>
    </row>
    <row r="40" spans="1:2">
      <c r="A40" s="139">
        <v>5</v>
      </c>
      <c r="B40" s="140">
        <f t="shared" si="0"/>
        <v>8.3333333333333329E-2</v>
      </c>
    </row>
    <row r="41" spans="1:2">
      <c r="A41" s="139">
        <v>6</v>
      </c>
      <c r="B41" s="140">
        <f t="shared" si="0"/>
        <v>0.1</v>
      </c>
    </row>
    <row r="42" spans="1:2">
      <c r="A42" s="139">
        <v>7</v>
      </c>
      <c r="B42" s="140">
        <f t="shared" si="0"/>
        <v>0.11666666666666667</v>
      </c>
    </row>
    <row r="43" spans="1:2">
      <c r="A43" s="139">
        <v>8</v>
      </c>
      <c r="B43" s="140">
        <f t="shared" si="0"/>
        <v>0.13333333333333333</v>
      </c>
    </row>
    <row r="44" spans="1:2">
      <c r="A44" s="139">
        <v>9</v>
      </c>
      <c r="B44" s="140">
        <f t="shared" si="0"/>
        <v>0.15</v>
      </c>
    </row>
    <row r="45" spans="1:2">
      <c r="A45" s="139">
        <v>10</v>
      </c>
      <c r="B45" s="140">
        <f t="shared" si="0"/>
        <v>0.16666666666666666</v>
      </c>
    </row>
    <row r="46" spans="1:2">
      <c r="A46" s="139">
        <v>11</v>
      </c>
      <c r="B46" s="140">
        <f t="shared" si="0"/>
        <v>0.18333333333333332</v>
      </c>
    </row>
    <row r="47" spans="1:2">
      <c r="A47" s="139">
        <v>12</v>
      </c>
      <c r="B47" s="140">
        <f t="shared" si="0"/>
        <v>0.2</v>
      </c>
    </row>
    <row r="48" spans="1:2">
      <c r="A48" s="139">
        <v>13</v>
      </c>
      <c r="B48" s="140">
        <f t="shared" si="0"/>
        <v>0.21666666666666667</v>
      </c>
    </row>
    <row r="49" spans="1:2">
      <c r="A49" s="139">
        <v>14</v>
      </c>
      <c r="B49" s="140">
        <f t="shared" si="0"/>
        <v>0.23333333333333334</v>
      </c>
    </row>
    <row r="50" spans="1:2">
      <c r="A50" s="139">
        <v>15</v>
      </c>
      <c r="B50" s="140">
        <f t="shared" si="0"/>
        <v>0.25</v>
      </c>
    </row>
    <row r="51" spans="1:2">
      <c r="A51" s="139">
        <v>16</v>
      </c>
      <c r="B51" s="140">
        <f t="shared" si="0"/>
        <v>0.26666666666666666</v>
      </c>
    </row>
    <row r="52" spans="1:2">
      <c r="A52" s="139">
        <v>17</v>
      </c>
      <c r="B52" s="140">
        <f t="shared" si="0"/>
        <v>0.28333333333333333</v>
      </c>
    </row>
    <row r="53" spans="1:2">
      <c r="A53" s="139">
        <v>18</v>
      </c>
      <c r="B53" s="140">
        <f t="shared" si="0"/>
        <v>0.3</v>
      </c>
    </row>
    <row r="54" spans="1:2">
      <c r="A54" s="139">
        <v>19</v>
      </c>
      <c r="B54" s="140">
        <f t="shared" si="0"/>
        <v>0.31666666666666665</v>
      </c>
    </row>
    <row r="55" spans="1:2">
      <c r="A55" s="139">
        <v>20</v>
      </c>
      <c r="B55" s="140">
        <f t="shared" si="0"/>
        <v>0.33333333333333331</v>
      </c>
    </row>
    <row r="56" spans="1:2">
      <c r="A56" s="139">
        <v>21</v>
      </c>
      <c r="B56" s="140">
        <f t="shared" si="0"/>
        <v>0.35</v>
      </c>
    </row>
    <row r="57" spans="1:2">
      <c r="A57" s="139">
        <v>22</v>
      </c>
      <c r="B57" s="140">
        <f t="shared" si="0"/>
        <v>0.36666666666666664</v>
      </c>
    </row>
    <row r="58" spans="1:2">
      <c r="A58" s="139">
        <v>23</v>
      </c>
      <c r="B58" s="140">
        <f t="shared" si="0"/>
        <v>0.3833333333333333</v>
      </c>
    </row>
    <row r="59" spans="1:2">
      <c r="A59" s="139">
        <v>24</v>
      </c>
      <c r="B59" s="140">
        <f t="shared" si="0"/>
        <v>0.4</v>
      </c>
    </row>
    <row r="60" spans="1:2">
      <c r="A60" s="139">
        <v>25</v>
      </c>
      <c r="B60" s="140">
        <f t="shared" si="0"/>
        <v>0.41666666666666669</v>
      </c>
    </row>
    <row r="61" spans="1:2">
      <c r="A61" s="139">
        <v>26</v>
      </c>
      <c r="B61" s="140">
        <f t="shared" si="0"/>
        <v>0.43333333333333335</v>
      </c>
    </row>
    <row r="62" spans="1:2">
      <c r="A62" s="139">
        <v>27</v>
      </c>
      <c r="B62" s="140">
        <f t="shared" si="0"/>
        <v>0.45</v>
      </c>
    </row>
    <row r="63" spans="1:2">
      <c r="A63" s="139">
        <v>28</v>
      </c>
      <c r="B63" s="140">
        <f t="shared" si="0"/>
        <v>0.46666666666666667</v>
      </c>
    </row>
    <row r="64" spans="1:2">
      <c r="A64" s="139">
        <v>29</v>
      </c>
      <c r="B64" s="140">
        <f t="shared" si="0"/>
        <v>0.48333333333333334</v>
      </c>
    </row>
    <row r="65" spans="1:2">
      <c r="A65" s="139">
        <v>30</v>
      </c>
      <c r="B65" s="140">
        <f t="shared" si="0"/>
        <v>0.5</v>
      </c>
    </row>
    <row r="66" spans="1:2">
      <c r="A66" s="139">
        <v>31</v>
      </c>
      <c r="B66" s="140">
        <f t="shared" si="0"/>
        <v>0.51666666666666661</v>
      </c>
    </row>
    <row r="67" spans="1:2">
      <c r="A67" s="139">
        <v>32</v>
      </c>
      <c r="B67" s="140">
        <f t="shared" si="0"/>
        <v>0.53333333333333333</v>
      </c>
    </row>
    <row r="68" spans="1:2">
      <c r="A68" s="139">
        <v>33</v>
      </c>
      <c r="B68" s="140">
        <f t="shared" si="0"/>
        <v>0.55000000000000004</v>
      </c>
    </row>
    <row r="69" spans="1:2">
      <c r="A69" s="139">
        <v>34</v>
      </c>
      <c r="B69" s="140">
        <f t="shared" si="0"/>
        <v>0.56666666666666665</v>
      </c>
    </row>
    <row r="70" spans="1:2">
      <c r="A70" s="139">
        <v>35</v>
      </c>
      <c r="B70" s="140">
        <f t="shared" si="0"/>
        <v>0.58333333333333337</v>
      </c>
    </row>
    <row r="71" spans="1:2">
      <c r="A71" s="139">
        <v>38</v>
      </c>
      <c r="B71" s="140">
        <f t="shared" si="0"/>
        <v>0.6333333333333333</v>
      </c>
    </row>
    <row r="72" spans="1:2">
      <c r="A72" s="139">
        <v>39</v>
      </c>
      <c r="B72" s="140">
        <f t="shared" si="0"/>
        <v>0.65</v>
      </c>
    </row>
    <row r="73" spans="1:2">
      <c r="A73" s="139">
        <v>40</v>
      </c>
      <c r="B73" s="140">
        <f t="shared" si="0"/>
        <v>0.66666666666666663</v>
      </c>
    </row>
    <row r="74" spans="1:2">
      <c r="A74" s="139">
        <v>41</v>
      </c>
      <c r="B74" s="140">
        <f t="shared" si="0"/>
        <v>0.68333333333333335</v>
      </c>
    </row>
    <row r="75" spans="1:2">
      <c r="A75" s="139">
        <v>42</v>
      </c>
      <c r="B75" s="140">
        <f t="shared" si="0"/>
        <v>0.7</v>
      </c>
    </row>
    <row r="76" spans="1:2">
      <c r="A76" s="139">
        <v>43</v>
      </c>
      <c r="B76" s="140">
        <f t="shared" si="0"/>
        <v>0.71666666666666667</v>
      </c>
    </row>
    <row r="77" spans="1:2">
      <c r="A77" s="139">
        <v>44</v>
      </c>
      <c r="B77" s="140">
        <f t="shared" si="0"/>
        <v>0.73333333333333328</v>
      </c>
    </row>
    <row r="78" spans="1:2">
      <c r="A78" s="139">
        <v>45</v>
      </c>
      <c r="B78" s="140">
        <f t="shared" si="0"/>
        <v>0.75</v>
      </c>
    </row>
    <row r="79" spans="1:2">
      <c r="A79" s="139">
        <v>46</v>
      </c>
      <c r="B79" s="140">
        <f t="shared" si="0"/>
        <v>0.76666666666666661</v>
      </c>
    </row>
    <row r="80" spans="1:2">
      <c r="A80" s="139">
        <v>47</v>
      </c>
      <c r="B80" s="140">
        <f t="shared" si="0"/>
        <v>0.78333333333333333</v>
      </c>
    </row>
    <row r="81" spans="1:2">
      <c r="A81" s="139">
        <v>48</v>
      </c>
      <c r="B81" s="140">
        <f t="shared" si="0"/>
        <v>0.8</v>
      </c>
    </row>
    <row r="82" spans="1:2">
      <c r="A82" s="139">
        <v>49</v>
      </c>
      <c r="B82" s="140">
        <f t="shared" si="0"/>
        <v>0.81666666666666665</v>
      </c>
    </row>
    <row r="83" spans="1:2">
      <c r="A83" s="139">
        <v>50</v>
      </c>
      <c r="B83" s="140">
        <f t="shared" si="0"/>
        <v>0.83333333333333337</v>
      </c>
    </row>
    <row r="84" spans="1:2">
      <c r="A84" s="139">
        <v>51</v>
      </c>
      <c r="B84" s="140">
        <f t="shared" si="0"/>
        <v>0.85</v>
      </c>
    </row>
    <row r="85" spans="1:2">
      <c r="A85" s="139">
        <v>52</v>
      </c>
      <c r="B85" s="140">
        <f t="shared" si="0"/>
        <v>0.8666666666666667</v>
      </c>
    </row>
    <row r="86" spans="1:2">
      <c r="A86" s="139">
        <v>53</v>
      </c>
      <c r="B86" s="140">
        <f t="shared" si="0"/>
        <v>0.8833333333333333</v>
      </c>
    </row>
    <row r="87" spans="1:2">
      <c r="A87" s="139">
        <v>54</v>
      </c>
      <c r="B87" s="140">
        <f t="shared" si="0"/>
        <v>0.9</v>
      </c>
    </row>
    <row r="88" spans="1:2">
      <c r="A88" s="139">
        <v>55</v>
      </c>
      <c r="B88" s="140">
        <f t="shared" si="0"/>
        <v>0.91666666666666663</v>
      </c>
    </row>
    <row r="89" spans="1:2">
      <c r="A89" s="139">
        <v>56</v>
      </c>
      <c r="B89" s="140">
        <f t="shared" si="0"/>
        <v>0.93333333333333335</v>
      </c>
    </row>
    <row r="90" spans="1:2">
      <c r="A90" s="139">
        <v>57</v>
      </c>
      <c r="B90" s="140">
        <f t="shared" si="0"/>
        <v>0.95</v>
      </c>
    </row>
    <row r="91" spans="1:2">
      <c r="A91" s="139">
        <v>58</v>
      </c>
      <c r="B91" s="140">
        <f t="shared" si="0"/>
        <v>0.96666666666666667</v>
      </c>
    </row>
    <row r="92" spans="1:2">
      <c r="A92" s="139">
        <v>59</v>
      </c>
      <c r="B92" s="140">
        <f t="shared" si="0"/>
        <v>0.98333333333333328</v>
      </c>
    </row>
    <row r="93" spans="1:2">
      <c r="A93" s="141">
        <v>60</v>
      </c>
      <c r="B93" s="142">
        <f t="shared" si="0"/>
        <v>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5"/>
  <dimension ref="A1:IU74"/>
  <sheetViews>
    <sheetView showGridLines="0" zoomScale="115" zoomScaleNormal="115" zoomScaleSheetLayoutView="55" zoomScalePageLayoutView="115" workbookViewId="0">
      <selection activeCell="J11" sqref="J11"/>
    </sheetView>
  </sheetViews>
  <sheetFormatPr baseColWidth="10" defaultColWidth="0" defaultRowHeight="15" zeroHeight="1"/>
  <cols>
    <col min="1" max="1" width="5" style="9" customWidth="1"/>
    <col min="2" max="2" width="7.1640625" style="18" customWidth="1"/>
    <col min="3" max="3" width="5.83203125" style="18" customWidth="1"/>
    <col min="4" max="8" width="7.5" style="18" customWidth="1"/>
    <col min="9" max="9" width="7.1640625" style="18" bestFit="1" customWidth="1"/>
    <col min="10" max="10" width="9.33203125" style="18" customWidth="1"/>
    <col min="11" max="11" width="11.1640625" style="18" customWidth="1"/>
    <col min="12" max="12" width="25.5" style="18" customWidth="1"/>
    <col min="13" max="13" width="12.33203125" style="27" customWidth="1"/>
    <col min="14" max="14" width="5" style="27" customWidth="1"/>
    <col min="15" max="15" width="10.1640625" style="9" customWidth="1"/>
    <col min="16" max="16" width="7.5" style="9" bestFit="1" customWidth="1"/>
    <col min="17" max="18" width="7.1640625" style="9" bestFit="1" customWidth="1"/>
    <col min="19" max="19" width="7.6640625" style="9" bestFit="1" customWidth="1"/>
    <col min="20" max="20" width="7.5" style="9" bestFit="1" customWidth="1"/>
    <col min="21" max="21" width="8.1640625" style="9" bestFit="1" customWidth="1"/>
    <col min="22" max="22" width="7.1640625" style="9" bestFit="1" customWidth="1"/>
    <col min="23" max="23" width="7.1640625" style="9" customWidth="1"/>
    <col min="24" max="24" width="10.5" style="9" customWidth="1"/>
    <col min="25" max="25" width="8.33203125" style="9" customWidth="1"/>
    <col min="26" max="26" width="11.1640625" style="9" customWidth="1"/>
    <col min="27" max="28" width="11.1640625" style="126" hidden="1" customWidth="1"/>
    <col min="29" max="31" width="6.1640625" style="127" hidden="1" customWidth="1"/>
    <col min="32" max="255" width="6.1640625" hidden="1" customWidth="1"/>
  </cols>
  <sheetData>
    <row r="1" spans="1:31" ht="11.25" customHeight="1"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0"/>
      <c r="N1" s="10"/>
      <c r="O1" s="83"/>
      <c r="P1" s="83"/>
      <c r="Q1" s="83"/>
      <c r="R1" s="83"/>
    </row>
    <row r="2" spans="1:31" ht="21">
      <c r="B2" s="360" t="s">
        <v>22</v>
      </c>
      <c r="C2" s="360"/>
      <c r="D2" s="360"/>
      <c r="E2" s="360"/>
      <c r="F2" s="360"/>
      <c r="G2" s="360"/>
      <c r="H2" s="360"/>
      <c r="I2" s="360" t="s">
        <v>23</v>
      </c>
      <c r="J2" s="360"/>
      <c r="K2" s="118">
        <v>2015</v>
      </c>
      <c r="L2" s="124"/>
      <c r="M2" s="125"/>
      <c r="N2" s="10"/>
      <c r="O2" s="83"/>
      <c r="P2" s="83"/>
      <c r="Q2" s="83"/>
      <c r="R2" s="83"/>
    </row>
    <row r="3" spans="1:31" ht="11.25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0"/>
      <c r="N3" s="10"/>
      <c r="O3" s="83"/>
      <c r="P3" s="83"/>
      <c r="Q3" s="83"/>
      <c r="R3" s="83"/>
    </row>
    <row r="4" spans="1:31" ht="16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0"/>
      <c r="O4" s="83"/>
      <c r="P4" s="83"/>
      <c r="Q4" s="83"/>
      <c r="R4" s="83"/>
    </row>
    <row r="5" spans="1:31" ht="22.5" customHeight="1">
      <c r="B5" s="16" t="s">
        <v>3</v>
      </c>
      <c r="C5" s="17"/>
      <c r="D5" s="17"/>
      <c r="E5" s="365" t="s">
        <v>65</v>
      </c>
      <c r="F5" s="366"/>
      <c r="G5" s="366"/>
      <c r="H5" s="367"/>
      <c r="J5" s="28" t="s">
        <v>4</v>
      </c>
      <c r="L5" s="97" t="s">
        <v>66</v>
      </c>
      <c r="M5" s="19"/>
      <c r="N5" s="20"/>
      <c r="O5" s="85"/>
    </row>
    <row r="6" spans="1:31">
      <c r="B6" s="21"/>
      <c r="C6" s="22"/>
      <c r="D6" s="22"/>
      <c r="E6" s="22"/>
      <c r="F6" s="22"/>
      <c r="G6" s="23"/>
      <c r="H6" s="23"/>
      <c r="J6" s="119"/>
      <c r="K6" s="24"/>
      <c r="L6" s="25"/>
      <c r="M6" s="26"/>
    </row>
    <row r="7" spans="1:31" ht="22.5" customHeight="1">
      <c r="B7" s="16" t="s">
        <v>8</v>
      </c>
      <c r="C7" s="24"/>
      <c r="E7" s="368"/>
      <c r="F7" s="369"/>
      <c r="G7" s="369"/>
      <c r="H7" s="370"/>
      <c r="J7" s="28" t="s">
        <v>54</v>
      </c>
      <c r="L7" s="98">
        <v>19.914999999999999</v>
      </c>
      <c r="M7" s="26"/>
    </row>
    <row r="8" spans="1:31">
      <c r="B8" s="16"/>
      <c r="C8" s="28"/>
      <c r="D8" s="28"/>
      <c r="E8" s="28"/>
      <c r="F8" s="22"/>
      <c r="G8" s="29"/>
      <c r="H8" s="29"/>
      <c r="I8" s="29"/>
      <c r="J8" s="22"/>
      <c r="K8" s="28"/>
      <c r="L8" s="30"/>
      <c r="M8" s="26"/>
    </row>
    <row r="9" spans="1:31" ht="22.5" customHeight="1">
      <c r="B9" s="16" t="s">
        <v>61</v>
      </c>
      <c r="D9" s="100" t="s">
        <v>25</v>
      </c>
      <c r="E9" s="101" t="s">
        <v>26</v>
      </c>
      <c r="F9" s="102" t="s">
        <v>27</v>
      </c>
      <c r="G9" s="100" t="s">
        <v>28</v>
      </c>
      <c r="H9" s="100" t="s">
        <v>29</v>
      </c>
      <c r="I9" s="31"/>
      <c r="J9" s="28" t="s">
        <v>41</v>
      </c>
      <c r="L9" s="99">
        <v>2</v>
      </c>
      <c r="M9" s="26"/>
    </row>
    <row r="10" spans="1:31" ht="22.5" customHeight="1">
      <c r="B10" s="361" t="s">
        <v>62</v>
      </c>
      <c r="C10" s="362"/>
      <c r="D10" s="104">
        <f>$L$7/5</f>
        <v>3.9829999999999997</v>
      </c>
      <c r="E10" s="105">
        <f>$L$7/5</f>
        <v>3.9829999999999997</v>
      </c>
      <c r="F10" s="105">
        <f>$L$7/5</f>
        <v>3.9829999999999997</v>
      </c>
      <c r="G10" s="105">
        <f>$L$7/5</f>
        <v>3.9829999999999997</v>
      </c>
      <c r="H10" s="106">
        <f>$L$7/5</f>
        <v>3.9829999999999997</v>
      </c>
      <c r="I10" s="103" t="s">
        <v>64</v>
      </c>
      <c r="J10" s="28"/>
      <c r="L10" s="122"/>
      <c r="M10" s="26"/>
    </row>
    <row r="11" spans="1:31" ht="22.5" customHeight="1">
      <c r="B11" s="363" t="s">
        <v>63</v>
      </c>
      <c r="C11" s="364"/>
      <c r="D11" s="107"/>
      <c r="E11" s="108"/>
      <c r="F11" s="108"/>
      <c r="G11" s="108"/>
      <c r="H11" s="109"/>
      <c r="I11" s="114">
        <f>SUM(D11:H11)</f>
        <v>0</v>
      </c>
      <c r="J11" s="115" t="str">
        <f>IF($I$11=0,"",IF($I$11&lt;&gt;$L$7,"Bitte Soll-Zeiten überprüfen! - Summe ungleich wöchentl. Arbeitszeit",""))</f>
        <v/>
      </c>
      <c r="M11" s="26"/>
    </row>
    <row r="12" spans="1:31">
      <c r="B12" s="110"/>
      <c r="C12" s="111"/>
      <c r="D12" s="112"/>
      <c r="E12" s="112"/>
      <c r="F12" s="112"/>
      <c r="G12" s="112"/>
      <c r="H12" s="112"/>
      <c r="I12" s="113"/>
      <c r="J12" s="81"/>
      <c r="K12" s="11"/>
      <c r="L12" s="11"/>
      <c r="M12" s="32"/>
    </row>
    <row r="13" spans="1:31">
      <c r="A13" s="33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31" s="5" customFormat="1" ht="18.75" customHeight="1">
      <c r="A14" s="34"/>
      <c r="B14" s="4"/>
      <c r="C14" s="350" t="s">
        <v>51</v>
      </c>
      <c r="D14" s="351"/>
      <c r="E14" s="352"/>
      <c r="F14" s="345" t="s">
        <v>52</v>
      </c>
      <c r="G14" s="346"/>
      <c r="H14" s="347"/>
      <c r="I14" s="353" t="s">
        <v>47</v>
      </c>
      <c r="J14" s="371"/>
      <c r="K14" s="354"/>
      <c r="L14" s="353"/>
      <c r="M14" s="354"/>
      <c r="N14" s="35"/>
      <c r="O14" s="84"/>
      <c r="P14" s="84" t="s">
        <v>44</v>
      </c>
      <c r="Q14" s="84" t="s">
        <v>45</v>
      </c>
      <c r="R14" s="84" t="s">
        <v>45</v>
      </c>
      <c r="S14" s="84" t="s">
        <v>46</v>
      </c>
      <c r="T14" s="84" t="s">
        <v>44</v>
      </c>
      <c r="U14" s="84" t="s">
        <v>44</v>
      </c>
      <c r="V14" s="84"/>
      <c r="W14" s="84"/>
      <c r="X14" s="84"/>
      <c r="Y14" s="84"/>
      <c r="Z14" s="84"/>
      <c r="AA14" s="128"/>
      <c r="AB14" s="128"/>
      <c r="AC14" s="129"/>
      <c r="AD14" s="129"/>
      <c r="AE14" s="129"/>
    </row>
    <row r="15" spans="1:31" ht="18.75" customHeight="1">
      <c r="A15" s="36">
        <f>DATEVALUE(I2&amp;K2)</f>
        <v>42005</v>
      </c>
      <c r="B15" s="6" t="s">
        <v>0</v>
      </c>
      <c r="C15" s="2" t="s">
        <v>18</v>
      </c>
      <c r="D15" s="8" t="s">
        <v>35</v>
      </c>
      <c r="E15" s="7" t="s">
        <v>32</v>
      </c>
      <c r="F15" s="6" t="s">
        <v>1</v>
      </c>
      <c r="G15" s="1" t="s">
        <v>7</v>
      </c>
      <c r="H15" s="7" t="s">
        <v>2</v>
      </c>
      <c r="I15" s="1" t="s">
        <v>31</v>
      </c>
      <c r="J15" s="3" t="s">
        <v>42</v>
      </c>
      <c r="K15" s="1" t="s">
        <v>33</v>
      </c>
      <c r="L15" s="355" t="s">
        <v>19</v>
      </c>
      <c r="M15" s="356"/>
      <c r="N15" s="37"/>
      <c r="O15" s="116"/>
      <c r="P15" s="85" t="s">
        <v>24</v>
      </c>
      <c r="Q15" s="85" t="s">
        <v>1</v>
      </c>
      <c r="R15" s="85" t="s">
        <v>7</v>
      </c>
      <c r="S15" s="85" t="s">
        <v>2</v>
      </c>
      <c r="T15" s="85" t="s">
        <v>34</v>
      </c>
      <c r="U15" s="86" t="s">
        <v>42</v>
      </c>
      <c r="V15" s="85" t="s">
        <v>33</v>
      </c>
      <c r="W15" s="87"/>
    </row>
    <row r="16" spans="1:31" ht="22.5" customHeight="1">
      <c r="A16" s="38" t="str">
        <f t="shared" ref="A16:A46" si="0">TEXT(B16,"TTTT")</f>
        <v>Donnerstag</v>
      </c>
      <c r="B16" s="39">
        <f>($A$15+ROW(B1)-1)*(MONTH($A$15+1)=MONTH($A$15))</f>
        <v>42005</v>
      </c>
      <c r="C16" s="40" t="s">
        <v>21</v>
      </c>
      <c r="D16" s="41"/>
      <c r="E16" s="42" t="str">
        <f>IFERROR(IF(OR(C16="F",C16="UU"),"",IF(C16="SV",D16,IF($I$11=0,HLOOKUP($A16,$D$9:$H$10,2,FALSE),IF($I$11=$L$7,HLOOKUP($A16,$D$9:$H$11,3,FALSE),"FEHLER")))),"")</f>
        <v/>
      </c>
      <c r="F16" s="43"/>
      <c r="G16" s="43"/>
      <c r="H16" s="43"/>
      <c r="I16" s="44">
        <f t="shared" ref="I16:I25" si="1">IF(OR(C16="K",C16="U"),E16,IF(C16="SU",IF(H16="",D16,((S16-Q16)-R16)+D16),IF(AND(H16="",E16=""),0,(S16-Q16)-R16)))</f>
        <v>0</v>
      </c>
      <c r="J16" s="44">
        <f>IF(E16="",I16,I16-E16)</f>
        <v>0</v>
      </c>
      <c r="K16" s="45">
        <f>SUM($L$9,J16)</f>
        <v>2</v>
      </c>
      <c r="L16" s="372"/>
      <c r="M16" s="373"/>
      <c r="P16" s="88">
        <f t="shared" ref="P16:P46" si="2">IF(E16="",0,INT(E16)+((E16-INT(E16))/100*60))</f>
        <v>0</v>
      </c>
      <c r="Q16" s="88">
        <f t="shared" ref="Q16:Q46" si="3">IF(F16="",0,INT(F16)+((F16-INT(F16))*100/60))</f>
        <v>0</v>
      </c>
      <c r="R16" s="88">
        <f t="shared" ref="R16:R46" si="4">IF(G16="",0,INT(G16)+((G16-INT(G16))*100/60))</f>
        <v>0</v>
      </c>
      <c r="S16" s="88">
        <f t="shared" ref="S16:S46" si="5">IF(H16="",0,INT(H16)+((H16-INT(H16))*100/60))</f>
        <v>0</v>
      </c>
      <c r="T16" s="88">
        <f>IF(I16="","",INT(I16)+((I16-INT(I16))/100*60))</f>
        <v>0</v>
      </c>
      <c r="U16" s="88">
        <f>IF(J16="","",INT(J16)+((J16-INT(J16))/100*60))</f>
        <v>0</v>
      </c>
      <c r="V16" s="88">
        <f>IF(K16="","",INT(K16)+((K16-INT(K16))/100*60))</f>
        <v>2</v>
      </c>
      <c r="W16" s="88"/>
      <c r="AB16" s="130"/>
    </row>
    <row r="17" spans="1:28" ht="22.5" customHeight="1">
      <c r="A17" s="38" t="str">
        <f t="shared" si="0"/>
        <v>Freitag</v>
      </c>
      <c r="B17" s="46">
        <f>($A$15+ROW(B2)-1)*(MONTH(B16+1)=MONTH($A$15))</f>
        <v>42006</v>
      </c>
      <c r="C17" s="47"/>
      <c r="D17" s="48"/>
      <c r="E17" s="49">
        <f t="shared" ref="E17:E46" si="6">IFERROR(IF(OR(C17="F",C17="UU"),"",IF(C17="SV",D17,IF($I$11=0,HLOOKUP($A17,$D$9:$H$10,2,FALSE),IF($I$11=$L$7,HLOOKUP($A17,$D$9:$H$11,3,FALSE),"FEHLER")))),"")</f>
        <v>3.9829999999999997</v>
      </c>
      <c r="F17" s="43">
        <v>7.3</v>
      </c>
      <c r="G17" s="43"/>
      <c r="H17" s="43">
        <v>16.559999999999999</v>
      </c>
      <c r="I17" s="44">
        <f t="shared" si="1"/>
        <v>9.43333333333333</v>
      </c>
      <c r="J17" s="44">
        <f t="shared" ref="J17:J46" si="7">IF(E17="",I17,I17-E17)</f>
        <v>5.4503333333333304</v>
      </c>
      <c r="K17" s="45">
        <f t="shared" ref="K17:K46" si="8">SUM(K16,J17)</f>
        <v>7.4503333333333304</v>
      </c>
      <c r="L17" s="348"/>
      <c r="M17" s="349"/>
      <c r="N17" s="50"/>
      <c r="O17" s="117"/>
      <c r="P17" s="88">
        <f t="shared" si="2"/>
        <v>3.5897999999999999</v>
      </c>
      <c r="Q17" s="88">
        <f t="shared" si="3"/>
        <v>7.5</v>
      </c>
      <c r="R17" s="88">
        <f t="shared" si="4"/>
        <v>0</v>
      </c>
      <c r="S17" s="88">
        <f t="shared" si="5"/>
        <v>16.93333333333333</v>
      </c>
      <c r="T17" s="88">
        <f t="shared" ref="T17:T46" si="9">IF(I17="","",INT(I17)+((I17-INT(I17))/100*60))</f>
        <v>9.259999999999998</v>
      </c>
      <c r="U17" s="88">
        <f t="shared" ref="U17:U46" si="10">IF(J17="","",INT(J17)+((J17-INT(J17))/100*60))</f>
        <v>5.2701999999999982</v>
      </c>
      <c r="V17" s="88">
        <f t="shared" ref="V17:V46" si="11">IF(K17="","",INT(K17)+((K17-INT(K17))/100*60))</f>
        <v>7.2701999999999982</v>
      </c>
      <c r="W17" s="88"/>
      <c r="AB17" s="130"/>
    </row>
    <row r="18" spans="1:28" ht="22.5" customHeight="1">
      <c r="A18" s="38" t="str">
        <f t="shared" si="0"/>
        <v>Samstag</v>
      </c>
      <c r="B18" s="46">
        <f t="shared" ref="B18:B46" si="12">($A$15+ROW(B3)-1)*(MONTH(B17+1)=MONTH($A$15))</f>
        <v>42007</v>
      </c>
      <c r="C18" s="47"/>
      <c r="D18" s="48"/>
      <c r="E18" s="49" t="str">
        <f t="shared" si="6"/>
        <v/>
      </c>
      <c r="F18" s="43">
        <v>8</v>
      </c>
      <c r="G18" s="43"/>
      <c r="H18" s="43">
        <v>12</v>
      </c>
      <c r="I18" s="44">
        <f t="shared" si="1"/>
        <v>4</v>
      </c>
      <c r="J18" s="44">
        <f t="shared" si="7"/>
        <v>4</v>
      </c>
      <c r="K18" s="45">
        <f t="shared" si="8"/>
        <v>11.450333333333329</v>
      </c>
      <c r="L18" s="348"/>
      <c r="M18" s="349"/>
      <c r="N18" s="50"/>
      <c r="O18" s="117"/>
      <c r="P18" s="88">
        <f t="shared" si="2"/>
        <v>0</v>
      </c>
      <c r="Q18" s="88">
        <f t="shared" si="3"/>
        <v>8</v>
      </c>
      <c r="R18" s="88">
        <f t="shared" si="4"/>
        <v>0</v>
      </c>
      <c r="S18" s="88">
        <f t="shared" si="5"/>
        <v>12</v>
      </c>
      <c r="T18" s="88">
        <f t="shared" si="9"/>
        <v>4</v>
      </c>
      <c r="U18" s="88">
        <f t="shared" si="10"/>
        <v>4</v>
      </c>
      <c r="V18" s="88">
        <f t="shared" si="11"/>
        <v>11.270199999999997</v>
      </c>
      <c r="W18" s="88"/>
      <c r="AB18" s="130"/>
    </row>
    <row r="19" spans="1:28" ht="22.5" customHeight="1">
      <c r="A19" s="38" t="str">
        <f t="shared" si="0"/>
        <v>Sonntag</v>
      </c>
      <c r="B19" s="46">
        <f t="shared" si="12"/>
        <v>42008</v>
      </c>
      <c r="C19" s="47"/>
      <c r="D19" s="48"/>
      <c r="E19" s="49" t="str">
        <f t="shared" si="6"/>
        <v/>
      </c>
      <c r="F19" s="43"/>
      <c r="G19" s="43"/>
      <c r="H19" s="43"/>
      <c r="I19" s="44">
        <f t="shared" si="1"/>
        <v>0</v>
      </c>
      <c r="J19" s="44">
        <f t="shared" si="7"/>
        <v>0</v>
      </c>
      <c r="K19" s="45">
        <f t="shared" si="8"/>
        <v>11.450333333333329</v>
      </c>
      <c r="L19" s="348"/>
      <c r="M19" s="349"/>
      <c r="N19" s="50"/>
      <c r="O19" s="117"/>
      <c r="P19" s="88">
        <f t="shared" si="2"/>
        <v>0</v>
      </c>
      <c r="Q19" s="88">
        <f t="shared" si="3"/>
        <v>0</v>
      </c>
      <c r="R19" s="88">
        <f t="shared" si="4"/>
        <v>0</v>
      </c>
      <c r="S19" s="88">
        <f t="shared" si="5"/>
        <v>0</v>
      </c>
      <c r="T19" s="88">
        <f t="shared" si="9"/>
        <v>0</v>
      </c>
      <c r="U19" s="88">
        <f t="shared" si="10"/>
        <v>0</v>
      </c>
      <c r="V19" s="88">
        <f t="shared" si="11"/>
        <v>11.270199999999997</v>
      </c>
      <c r="W19" s="88"/>
      <c r="AB19" s="130"/>
    </row>
    <row r="20" spans="1:28" ht="22.5" customHeight="1">
      <c r="A20" s="38" t="str">
        <f t="shared" si="0"/>
        <v>Montag</v>
      </c>
      <c r="B20" s="46">
        <f t="shared" si="12"/>
        <v>42009</v>
      </c>
      <c r="C20" s="47"/>
      <c r="D20" s="48"/>
      <c r="E20" s="49">
        <f t="shared" si="6"/>
        <v>3.9829999999999997</v>
      </c>
      <c r="F20" s="43">
        <v>8</v>
      </c>
      <c r="G20" s="43"/>
      <c r="H20" s="43">
        <v>15.48</v>
      </c>
      <c r="I20" s="44">
        <f t="shared" si="1"/>
        <v>7.8000000000000007</v>
      </c>
      <c r="J20" s="44">
        <f t="shared" si="7"/>
        <v>3.8170000000000011</v>
      </c>
      <c r="K20" s="45">
        <f t="shared" si="8"/>
        <v>15.26733333333333</v>
      </c>
      <c r="L20" s="348"/>
      <c r="M20" s="349"/>
      <c r="N20" s="50"/>
      <c r="O20" s="117"/>
      <c r="P20" s="88">
        <f t="shared" si="2"/>
        <v>3.5897999999999999</v>
      </c>
      <c r="Q20" s="88">
        <f t="shared" si="3"/>
        <v>8</v>
      </c>
      <c r="R20" s="88">
        <f t="shared" si="4"/>
        <v>0</v>
      </c>
      <c r="S20" s="88">
        <f t="shared" si="5"/>
        <v>15.8</v>
      </c>
      <c r="T20" s="88">
        <f t="shared" si="9"/>
        <v>7.48</v>
      </c>
      <c r="U20" s="88">
        <f t="shared" si="10"/>
        <v>3.4902000000000006</v>
      </c>
      <c r="V20" s="88">
        <f t="shared" si="11"/>
        <v>15.160399999999997</v>
      </c>
      <c r="W20" s="88"/>
      <c r="AB20" s="130"/>
    </row>
    <row r="21" spans="1:28" ht="22.5" customHeight="1">
      <c r="A21" s="38" t="str">
        <f t="shared" si="0"/>
        <v>Dienstag</v>
      </c>
      <c r="B21" s="46">
        <f t="shared" si="12"/>
        <v>42010</v>
      </c>
      <c r="C21" s="47" t="s">
        <v>36</v>
      </c>
      <c r="D21" s="48"/>
      <c r="E21" s="49">
        <f t="shared" si="6"/>
        <v>3.9829999999999997</v>
      </c>
      <c r="F21" s="43"/>
      <c r="G21" s="43"/>
      <c r="H21" s="43"/>
      <c r="I21" s="44">
        <f t="shared" si="1"/>
        <v>3.9829999999999997</v>
      </c>
      <c r="J21" s="44">
        <f t="shared" si="7"/>
        <v>0</v>
      </c>
      <c r="K21" s="45">
        <f t="shared" si="8"/>
        <v>15.26733333333333</v>
      </c>
      <c r="L21" s="348"/>
      <c r="M21" s="349"/>
      <c r="N21" s="50"/>
      <c r="O21" s="117"/>
      <c r="P21" s="88">
        <f t="shared" si="2"/>
        <v>3.5897999999999999</v>
      </c>
      <c r="Q21" s="88">
        <f t="shared" si="3"/>
        <v>0</v>
      </c>
      <c r="R21" s="88">
        <f t="shared" si="4"/>
        <v>0</v>
      </c>
      <c r="S21" s="88">
        <f t="shared" si="5"/>
        <v>0</v>
      </c>
      <c r="T21" s="88">
        <f t="shared" si="9"/>
        <v>3.5897999999999999</v>
      </c>
      <c r="U21" s="88">
        <f t="shared" si="10"/>
        <v>0</v>
      </c>
      <c r="V21" s="88">
        <f t="shared" si="11"/>
        <v>15.160399999999997</v>
      </c>
      <c r="W21" s="88"/>
      <c r="AB21" s="130"/>
    </row>
    <row r="22" spans="1:28" ht="22.5" customHeight="1">
      <c r="A22" s="38" t="str">
        <f t="shared" si="0"/>
        <v>Mittwoch</v>
      </c>
      <c r="B22" s="46">
        <f t="shared" si="12"/>
        <v>42011</v>
      </c>
      <c r="C22" s="47"/>
      <c r="D22" s="48"/>
      <c r="E22" s="49">
        <f t="shared" si="6"/>
        <v>3.9829999999999997</v>
      </c>
      <c r="F22" s="43"/>
      <c r="G22" s="43"/>
      <c r="H22" s="43"/>
      <c r="I22" s="44">
        <f t="shared" si="1"/>
        <v>0</v>
      </c>
      <c r="J22" s="44">
        <f t="shared" si="7"/>
        <v>-3.9829999999999997</v>
      </c>
      <c r="K22" s="45">
        <f t="shared" si="8"/>
        <v>11.284333333333329</v>
      </c>
      <c r="L22" s="348"/>
      <c r="M22" s="349"/>
      <c r="N22" s="50"/>
      <c r="O22" s="117"/>
      <c r="P22" s="88">
        <f t="shared" si="2"/>
        <v>3.5897999999999999</v>
      </c>
      <c r="Q22" s="88">
        <f t="shared" si="3"/>
        <v>0</v>
      </c>
      <c r="R22" s="88">
        <f t="shared" si="4"/>
        <v>0</v>
      </c>
      <c r="S22" s="88">
        <f t="shared" si="5"/>
        <v>0</v>
      </c>
      <c r="T22" s="88">
        <f t="shared" si="9"/>
        <v>0</v>
      </c>
      <c r="U22" s="88">
        <f t="shared" si="10"/>
        <v>-3.9897999999999998</v>
      </c>
      <c r="V22" s="88">
        <f t="shared" si="11"/>
        <v>11.170599999999997</v>
      </c>
      <c r="W22" s="88"/>
      <c r="AB22" s="130"/>
    </row>
    <row r="23" spans="1:28" ht="22.5" customHeight="1">
      <c r="A23" s="38" t="str">
        <f t="shared" si="0"/>
        <v>Donnerstag</v>
      </c>
      <c r="B23" s="46">
        <f t="shared" si="12"/>
        <v>42012</v>
      </c>
      <c r="C23" s="47" t="s">
        <v>37</v>
      </c>
      <c r="D23" s="48"/>
      <c r="E23" s="49">
        <f t="shared" si="6"/>
        <v>3.9829999999999997</v>
      </c>
      <c r="F23" s="43"/>
      <c r="G23" s="43"/>
      <c r="H23" s="43"/>
      <c r="I23" s="44">
        <f t="shared" si="1"/>
        <v>3.9829999999999997</v>
      </c>
      <c r="J23" s="44">
        <f t="shared" si="7"/>
        <v>0</v>
      </c>
      <c r="K23" s="45">
        <f t="shared" si="8"/>
        <v>11.284333333333329</v>
      </c>
      <c r="L23" s="348"/>
      <c r="M23" s="349"/>
      <c r="N23" s="50"/>
      <c r="O23" s="117"/>
      <c r="P23" s="88">
        <f t="shared" si="2"/>
        <v>3.5897999999999999</v>
      </c>
      <c r="Q23" s="88">
        <f t="shared" si="3"/>
        <v>0</v>
      </c>
      <c r="R23" s="88">
        <f t="shared" si="4"/>
        <v>0</v>
      </c>
      <c r="S23" s="88">
        <f t="shared" si="5"/>
        <v>0</v>
      </c>
      <c r="T23" s="88">
        <f t="shared" si="9"/>
        <v>3.5897999999999999</v>
      </c>
      <c r="U23" s="88">
        <f t="shared" si="10"/>
        <v>0</v>
      </c>
      <c r="V23" s="88">
        <f t="shared" si="11"/>
        <v>11.170599999999997</v>
      </c>
      <c r="W23" s="88"/>
      <c r="AB23" s="130"/>
    </row>
    <row r="24" spans="1:28" ht="22.5" customHeight="1">
      <c r="A24" s="38" t="str">
        <f t="shared" si="0"/>
        <v>Freitag</v>
      </c>
      <c r="B24" s="46">
        <f t="shared" si="12"/>
        <v>42013</v>
      </c>
      <c r="C24" s="47"/>
      <c r="D24" s="48"/>
      <c r="E24" s="49">
        <f t="shared" si="6"/>
        <v>3.9829999999999997</v>
      </c>
      <c r="F24" s="43">
        <v>7</v>
      </c>
      <c r="G24" s="43"/>
      <c r="H24" s="43">
        <v>17</v>
      </c>
      <c r="I24" s="44">
        <f t="shared" si="1"/>
        <v>10</v>
      </c>
      <c r="J24" s="44">
        <f t="shared" si="7"/>
        <v>6.0170000000000003</v>
      </c>
      <c r="K24" s="45">
        <f t="shared" si="8"/>
        <v>17.301333333333329</v>
      </c>
      <c r="L24" s="348"/>
      <c r="M24" s="349"/>
      <c r="N24" s="50"/>
      <c r="O24" s="117"/>
      <c r="P24" s="88">
        <f t="shared" si="2"/>
        <v>3.5897999999999999</v>
      </c>
      <c r="Q24" s="88">
        <f t="shared" si="3"/>
        <v>7</v>
      </c>
      <c r="R24" s="88">
        <f t="shared" si="4"/>
        <v>0</v>
      </c>
      <c r="S24" s="88">
        <f t="shared" si="5"/>
        <v>17</v>
      </c>
      <c r="T24" s="88">
        <f t="shared" si="9"/>
        <v>10</v>
      </c>
      <c r="U24" s="88">
        <f t="shared" si="10"/>
        <v>6.0102000000000002</v>
      </c>
      <c r="V24" s="88">
        <f t="shared" si="11"/>
        <v>17.180799999999998</v>
      </c>
      <c r="W24" s="88"/>
      <c r="AB24" s="130"/>
    </row>
    <row r="25" spans="1:28" ht="22.5" customHeight="1">
      <c r="A25" s="38" t="str">
        <f t="shared" si="0"/>
        <v>Samstag</v>
      </c>
      <c r="B25" s="46">
        <f t="shared" si="12"/>
        <v>42014</v>
      </c>
      <c r="C25" s="47"/>
      <c r="D25" s="48"/>
      <c r="E25" s="49" t="str">
        <f t="shared" si="6"/>
        <v/>
      </c>
      <c r="F25" s="43"/>
      <c r="G25" s="43"/>
      <c r="H25" s="43"/>
      <c r="I25" s="44">
        <f t="shared" si="1"/>
        <v>0</v>
      </c>
      <c r="J25" s="44">
        <f t="shared" si="7"/>
        <v>0</v>
      </c>
      <c r="K25" s="45">
        <f t="shared" si="8"/>
        <v>17.301333333333329</v>
      </c>
      <c r="L25" s="348"/>
      <c r="M25" s="349"/>
      <c r="N25" s="50"/>
      <c r="O25" s="117"/>
      <c r="P25" s="88">
        <f t="shared" si="2"/>
        <v>0</v>
      </c>
      <c r="Q25" s="88">
        <f t="shared" si="3"/>
        <v>0</v>
      </c>
      <c r="R25" s="88">
        <f t="shared" si="4"/>
        <v>0</v>
      </c>
      <c r="S25" s="88">
        <f t="shared" si="5"/>
        <v>0</v>
      </c>
      <c r="T25" s="88">
        <f t="shared" si="9"/>
        <v>0</v>
      </c>
      <c r="U25" s="88">
        <f t="shared" si="10"/>
        <v>0</v>
      </c>
      <c r="V25" s="88">
        <f t="shared" si="11"/>
        <v>17.180799999999998</v>
      </c>
      <c r="W25" s="88"/>
      <c r="AB25" s="130"/>
    </row>
    <row r="26" spans="1:28" ht="22.5" customHeight="1">
      <c r="A26" s="38" t="str">
        <f t="shared" si="0"/>
        <v>Sonntag</v>
      </c>
      <c r="B26" s="46">
        <f t="shared" si="12"/>
        <v>42015</v>
      </c>
      <c r="C26" s="47"/>
      <c r="D26" s="48"/>
      <c r="E26" s="49" t="str">
        <f t="shared" si="6"/>
        <v/>
      </c>
      <c r="F26" s="43"/>
      <c r="G26" s="43"/>
      <c r="H26" s="43"/>
      <c r="I26" s="44">
        <f>IF(OR(C26="K",C26="U"),E26,IF(C26="SU",IF(H26="",D26,((S26-Q26)-R26)+D26),IF(AND(H26="",E26=""),0,(S26-Q26)-R26)))</f>
        <v>0</v>
      </c>
      <c r="J26" s="44">
        <f t="shared" si="7"/>
        <v>0</v>
      </c>
      <c r="K26" s="45">
        <f t="shared" si="8"/>
        <v>17.301333333333329</v>
      </c>
      <c r="L26" s="348"/>
      <c r="M26" s="349"/>
      <c r="N26" s="50"/>
      <c r="O26" s="117"/>
      <c r="P26" s="88">
        <f t="shared" si="2"/>
        <v>0</v>
      </c>
      <c r="Q26" s="88">
        <f t="shared" si="3"/>
        <v>0</v>
      </c>
      <c r="R26" s="88">
        <f t="shared" si="4"/>
        <v>0</v>
      </c>
      <c r="S26" s="88">
        <f t="shared" si="5"/>
        <v>0</v>
      </c>
      <c r="T26" s="88">
        <f t="shared" si="9"/>
        <v>0</v>
      </c>
      <c r="U26" s="88">
        <f t="shared" si="10"/>
        <v>0</v>
      </c>
      <c r="V26" s="88">
        <f t="shared" si="11"/>
        <v>17.180799999999998</v>
      </c>
      <c r="W26" s="88"/>
      <c r="Y26" s="89"/>
      <c r="AB26" s="130"/>
    </row>
    <row r="27" spans="1:28" ht="22.5" customHeight="1">
      <c r="A27" s="38" t="str">
        <f t="shared" si="0"/>
        <v>Montag</v>
      </c>
      <c r="B27" s="46">
        <f t="shared" si="12"/>
        <v>42016</v>
      </c>
      <c r="C27" s="47"/>
      <c r="D27" s="48"/>
      <c r="E27" s="49">
        <f t="shared" si="6"/>
        <v>3.9829999999999997</v>
      </c>
      <c r="F27" s="43">
        <v>7</v>
      </c>
      <c r="G27" s="43"/>
      <c r="H27" s="43">
        <v>17</v>
      </c>
      <c r="I27" s="44">
        <f t="shared" ref="I27:I46" si="13">IF(OR(C27="K",C27="U"),E27,IF(C27="SU",IF(H27="",D27,((S27-Q27)-R27)+D27),IF(AND(H27="",E27=""),0,(S27-Q27)-R27)))</f>
        <v>10</v>
      </c>
      <c r="J27" s="44">
        <f t="shared" si="7"/>
        <v>6.0170000000000003</v>
      </c>
      <c r="K27" s="45">
        <f t="shared" si="8"/>
        <v>23.318333333333328</v>
      </c>
      <c r="L27" s="348"/>
      <c r="M27" s="349"/>
      <c r="N27" s="50"/>
      <c r="O27" s="117"/>
      <c r="P27" s="88">
        <f t="shared" si="2"/>
        <v>3.5897999999999999</v>
      </c>
      <c r="Q27" s="88">
        <f t="shared" si="3"/>
        <v>7</v>
      </c>
      <c r="R27" s="88">
        <f t="shared" si="4"/>
        <v>0</v>
      </c>
      <c r="S27" s="88">
        <f t="shared" si="5"/>
        <v>17</v>
      </c>
      <c r="T27" s="88">
        <f t="shared" si="9"/>
        <v>10</v>
      </c>
      <c r="U27" s="88">
        <f t="shared" si="10"/>
        <v>6.0102000000000002</v>
      </c>
      <c r="V27" s="88">
        <f t="shared" si="11"/>
        <v>23.190999999999995</v>
      </c>
      <c r="W27" s="88"/>
      <c r="AB27" s="130"/>
    </row>
    <row r="28" spans="1:28" ht="22.5" customHeight="1">
      <c r="A28" s="38" t="str">
        <f t="shared" si="0"/>
        <v>Dienstag</v>
      </c>
      <c r="B28" s="46">
        <f t="shared" si="12"/>
        <v>42017</v>
      </c>
      <c r="C28" s="47" t="s">
        <v>39</v>
      </c>
      <c r="D28" s="48"/>
      <c r="E28" s="49" t="str">
        <f t="shared" si="6"/>
        <v/>
      </c>
      <c r="F28" s="43"/>
      <c r="G28" s="43"/>
      <c r="H28" s="43"/>
      <c r="I28" s="44">
        <f t="shared" si="13"/>
        <v>0</v>
      </c>
      <c r="J28" s="44">
        <f t="shared" si="7"/>
        <v>0</v>
      </c>
      <c r="K28" s="45">
        <f t="shared" si="8"/>
        <v>23.318333333333328</v>
      </c>
      <c r="L28" s="348"/>
      <c r="M28" s="349"/>
      <c r="N28" s="50"/>
      <c r="O28" s="117"/>
      <c r="P28" s="88">
        <f t="shared" si="2"/>
        <v>0</v>
      </c>
      <c r="Q28" s="88">
        <f t="shared" si="3"/>
        <v>0</v>
      </c>
      <c r="R28" s="88">
        <f t="shared" si="4"/>
        <v>0</v>
      </c>
      <c r="S28" s="88">
        <f t="shared" si="5"/>
        <v>0</v>
      </c>
      <c r="T28" s="88">
        <f t="shared" si="9"/>
        <v>0</v>
      </c>
      <c r="U28" s="88">
        <f t="shared" si="10"/>
        <v>0</v>
      </c>
      <c r="V28" s="88">
        <f t="shared" si="11"/>
        <v>23.190999999999995</v>
      </c>
      <c r="W28" s="88"/>
      <c r="AB28" s="130"/>
    </row>
    <row r="29" spans="1:28" ht="22.5" customHeight="1">
      <c r="A29" s="38" t="str">
        <f t="shared" si="0"/>
        <v>Mittwoch</v>
      </c>
      <c r="B29" s="46">
        <f t="shared" si="12"/>
        <v>42018</v>
      </c>
      <c r="C29" s="47"/>
      <c r="D29" s="48"/>
      <c r="E29" s="49">
        <f t="shared" si="6"/>
        <v>3.9829999999999997</v>
      </c>
      <c r="F29" s="43">
        <v>7</v>
      </c>
      <c r="G29" s="43"/>
      <c r="H29" s="43">
        <v>18</v>
      </c>
      <c r="I29" s="44">
        <f t="shared" si="13"/>
        <v>11</v>
      </c>
      <c r="J29" s="44">
        <f t="shared" si="7"/>
        <v>7.0170000000000003</v>
      </c>
      <c r="K29" s="45">
        <f t="shared" si="8"/>
        <v>30.335333333333327</v>
      </c>
      <c r="L29" s="348"/>
      <c r="M29" s="349"/>
      <c r="N29" s="50"/>
      <c r="O29" s="117"/>
      <c r="P29" s="88">
        <f t="shared" si="2"/>
        <v>3.5897999999999999</v>
      </c>
      <c r="Q29" s="88">
        <f t="shared" si="3"/>
        <v>7</v>
      </c>
      <c r="R29" s="88">
        <f t="shared" si="4"/>
        <v>0</v>
      </c>
      <c r="S29" s="88">
        <f t="shared" si="5"/>
        <v>18</v>
      </c>
      <c r="T29" s="88">
        <f t="shared" si="9"/>
        <v>11</v>
      </c>
      <c r="U29" s="88">
        <f t="shared" si="10"/>
        <v>7.0102000000000002</v>
      </c>
      <c r="V29" s="88">
        <f t="shared" si="11"/>
        <v>30.201199999999996</v>
      </c>
      <c r="W29" s="88"/>
      <c r="AB29" s="130"/>
    </row>
    <row r="30" spans="1:28" ht="22.5" customHeight="1">
      <c r="A30" s="38" t="str">
        <f t="shared" si="0"/>
        <v>Donnerstag</v>
      </c>
      <c r="B30" s="46">
        <f t="shared" si="12"/>
        <v>42019</v>
      </c>
      <c r="C30" s="47"/>
      <c r="D30" s="48"/>
      <c r="E30" s="49">
        <f t="shared" si="6"/>
        <v>3.9829999999999997</v>
      </c>
      <c r="F30" s="43">
        <v>7</v>
      </c>
      <c r="G30" s="43"/>
      <c r="H30" s="43">
        <v>17</v>
      </c>
      <c r="I30" s="44">
        <f t="shared" si="13"/>
        <v>10</v>
      </c>
      <c r="J30" s="44">
        <f t="shared" si="7"/>
        <v>6.0170000000000003</v>
      </c>
      <c r="K30" s="45">
        <f t="shared" si="8"/>
        <v>36.352333333333327</v>
      </c>
      <c r="L30" s="348"/>
      <c r="M30" s="349"/>
      <c r="N30" s="50"/>
      <c r="O30" s="117"/>
      <c r="P30" s="88">
        <f t="shared" si="2"/>
        <v>3.5897999999999999</v>
      </c>
      <c r="Q30" s="88">
        <f t="shared" si="3"/>
        <v>7</v>
      </c>
      <c r="R30" s="88">
        <f t="shared" si="4"/>
        <v>0</v>
      </c>
      <c r="S30" s="88">
        <f t="shared" si="5"/>
        <v>17</v>
      </c>
      <c r="T30" s="88">
        <f t="shared" si="9"/>
        <v>10</v>
      </c>
      <c r="U30" s="88">
        <f t="shared" si="10"/>
        <v>6.0102000000000002</v>
      </c>
      <c r="V30" s="88">
        <f t="shared" si="11"/>
        <v>36.211399999999998</v>
      </c>
      <c r="W30" s="88"/>
      <c r="AB30" s="130"/>
    </row>
    <row r="31" spans="1:28" ht="22.5" customHeight="1">
      <c r="A31" s="38" t="str">
        <f t="shared" si="0"/>
        <v>Freitag</v>
      </c>
      <c r="B31" s="46">
        <f t="shared" si="12"/>
        <v>42020</v>
      </c>
      <c r="C31" s="47"/>
      <c r="D31" s="48"/>
      <c r="E31" s="49">
        <f t="shared" si="6"/>
        <v>3.9829999999999997</v>
      </c>
      <c r="F31" s="43">
        <v>7</v>
      </c>
      <c r="G31" s="43"/>
      <c r="H31" s="43">
        <v>17</v>
      </c>
      <c r="I31" s="44">
        <f t="shared" si="13"/>
        <v>10</v>
      </c>
      <c r="J31" s="44">
        <f t="shared" si="7"/>
        <v>6.0170000000000003</v>
      </c>
      <c r="K31" s="45">
        <f t="shared" si="8"/>
        <v>42.36933333333333</v>
      </c>
      <c r="L31" s="348"/>
      <c r="M31" s="349"/>
      <c r="N31" s="50"/>
      <c r="O31" s="117"/>
      <c r="P31" s="88">
        <f t="shared" si="2"/>
        <v>3.5897999999999999</v>
      </c>
      <c r="Q31" s="88">
        <f t="shared" si="3"/>
        <v>7</v>
      </c>
      <c r="R31" s="88">
        <f t="shared" si="4"/>
        <v>0</v>
      </c>
      <c r="S31" s="88">
        <f t="shared" si="5"/>
        <v>17</v>
      </c>
      <c r="T31" s="88">
        <f t="shared" si="9"/>
        <v>10</v>
      </c>
      <c r="U31" s="88">
        <f t="shared" si="10"/>
        <v>6.0102000000000002</v>
      </c>
      <c r="V31" s="88">
        <f t="shared" si="11"/>
        <v>42.221599999999995</v>
      </c>
      <c r="W31" s="88"/>
      <c r="AB31" s="130"/>
    </row>
    <row r="32" spans="1:28" ht="22.5" customHeight="1">
      <c r="A32" s="38" t="str">
        <f t="shared" si="0"/>
        <v>Samstag</v>
      </c>
      <c r="B32" s="46">
        <f t="shared" si="12"/>
        <v>42021</v>
      </c>
      <c r="C32" s="47"/>
      <c r="D32" s="48"/>
      <c r="E32" s="49" t="str">
        <f t="shared" si="6"/>
        <v/>
      </c>
      <c r="F32" s="43"/>
      <c r="G32" s="43"/>
      <c r="H32" s="43"/>
      <c r="I32" s="44">
        <f t="shared" si="13"/>
        <v>0</v>
      </c>
      <c r="J32" s="44">
        <f t="shared" si="7"/>
        <v>0</v>
      </c>
      <c r="K32" s="45">
        <f t="shared" si="8"/>
        <v>42.36933333333333</v>
      </c>
      <c r="L32" s="348"/>
      <c r="M32" s="349"/>
      <c r="N32" s="50"/>
      <c r="O32" s="117"/>
      <c r="P32" s="88">
        <f t="shared" si="2"/>
        <v>0</v>
      </c>
      <c r="Q32" s="88">
        <f t="shared" si="3"/>
        <v>0</v>
      </c>
      <c r="R32" s="88">
        <f t="shared" si="4"/>
        <v>0</v>
      </c>
      <c r="S32" s="88">
        <f t="shared" si="5"/>
        <v>0</v>
      </c>
      <c r="T32" s="88">
        <f t="shared" si="9"/>
        <v>0</v>
      </c>
      <c r="U32" s="88">
        <f t="shared" si="10"/>
        <v>0</v>
      </c>
      <c r="V32" s="88">
        <f t="shared" si="11"/>
        <v>42.221599999999995</v>
      </c>
      <c r="W32" s="88"/>
      <c r="AB32" s="130"/>
    </row>
    <row r="33" spans="1:28" ht="22.5" customHeight="1">
      <c r="A33" s="38" t="str">
        <f t="shared" si="0"/>
        <v>Sonntag</v>
      </c>
      <c r="B33" s="46">
        <f t="shared" si="12"/>
        <v>42022</v>
      </c>
      <c r="C33" s="47"/>
      <c r="D33" s="48"/>
      <c r="E33" s="49" t="str">
        <f t="shared" si="6"/>
        <v/>
      </c>
      <c r="F33" s="43"/>
      <c r="G33" s="43"/>
      <c r="H33" s="43"/>
      <c r="I33" s="44">
        <f t="shared" si="13"/>
        <v>0</v>
      </c>
      <c r="J33" s="44">
        <f t="shared" si="7"/>
        <v>0</v>
      </c>
      <c r="K33" s="45">
        <f t="shared" si="8"/>
        <v>42.36933333333333</v>
      </c>
      <c r="L33" s="348"/>
      <c r="M33" s="349"/>
      <c r="N33" s="50"/>
      <c r="O33" s="117"/>
      <c r="P33" s="88">
        <f t="shared" si="2"/>
        <v>0</v>
      </c>
      <c r="Q33" s="88">
        <f t="shared" si="3"/>
        <v>0</v>
      </c>
      <c r="R33" s="88">
        <f t="shared" si="4"/>
        <v>0</v>
      </c>
      <c r="S33" s="88">
        <f t="shared" si="5"/>
        <v>0</v>
      </c>
      <c r="T33" s="88">
        <f t="shared" si="9"/>
        <v>0</v>
      </c>
      <c r="U33" s="88">
        <f t="shared" si="10"/>
        <v>0</v>
      </c>
      <c r="V33" s="88">
        <f t="shared" si="11"/>
        <v>42.221599999999995</v>
      </c>
      <c r="W33" s="88"/>
      <c r="AB33" s="130"/>
    </row>
    <row r="34" spans="1:28" ht="22.5" customHeight="1">
      <c r="A34" s="38" t="str">
        <f t="shared" si="0"/>
        <v>Montag</v>
      </c>
      <c r="B34" s="46">
        <f t="shared" si="12"/>
        <v>42023</v>
      </c>
      <c r="C34" s="47"/>
      <c r="D34" s="48"/>
      <c r="E34" s="49">
        <f t="shared" si="6"/>
        <v>3.9829999999999997</v>
      </c>
      <c r="F34" s="43">
        <v>7</v>
      </c>
      <c r="G34" s="43"/>
      <c r="H34" s="43">
        <v>17</v>
      </c>
      <c r="I34" s="44">
        <f t="shared" si="13"/>
        <v>10</v>
      </c>
      <c r="J34" s="44">
        <f t="shared" si="7"/>
        <v>6.0170000000000003</v>
      </c>
      <c r="K34" s="45">
        <f t="shared" si="8"/>
        <v>48.386333333333333</v>
      </c>
      <c r="L34" s="348"/>
      <c r="M34" s="349"/>
      <c r="N34" s="50"/>
      <c r="O34" s="117"/>
      <c r="P34" s="88">
        <f t="shared" si="2"/>
        <v>3.5897999999999999</v>
      </c>
      <c r="Q34" s="88">
        <f t="shared" si="3"/>
        <v>7</v>
      </c>
      <c r="R34" s="88">
        <f t="shared" si="4"/>
        <v>0</v>
      </c>
      <c r="S34" s="88">
        <f t="shared" si="5"/>
        <v>17</v>
      </c>
      <c r="T34" s="88">
        <f t="shared" si="9"/>
        <v>10</v>
      </c>
      <c r="U34" s="88">
        <f t="shared" si="10"/>
        <v>6.0102000000000002</v>
      </c>
      <c r="V34" s="88">
        <f t="shared" si="11"/>
        <v>48.2318</v>
      </c>
      <c r="W34" s="88"/>
      <c r="AB34" s="130"/>
    </row>
    <row r="35" spans="1:28" ht="22.5" customHeight="1">
      <c r="A35" s="38" t="str">
        <f t="shared" si="0"/>
        <v>Dienstag</v>
      </c>
      <c r="B35" s="46">
        <f t="shared" si="12"/>
        <v>42024</v>
      </c>
      <c r="C35" s="47"/>
      <c r="D35" s="48"/>
      <c r="E35" s="49">
        <f t="shared" si="6"/>
        <v>3.9829999999999997</v>
      </c>
      <c r="F35" s="43">
        <v>7</v>
      </c>
      <c r="G35" s="43"/>
      <c r="H35" s="43">
        <v>17</v>
      </c>
      <c r="I35" s="44">
        <f t="shared" si="13"/>
        <v>10</v>
      </c>
      <c r="J35" s="44">
        <f t="shared" si="7"/>
        <v>6.0170000000000003</v>
      </c>
      <c r="K35" s="45">
        <f t="shared" si="8"/>
        <v>54.403333333333336</v>
      </c>
      <c r="L35" s="348"/>
      <c r="M35" s="349"/>
      <c r="N35" s="50"/>
      <c r="O35" s="117"/>
      <c r="P35" s="88">
        <f t="shared" si="2"/>
        <v>3.5897999999999999</v>
      </c>
      <c r="Q35" s="88">
        <f t="shared" si="3"/>
        <v>7</v>
      </c>
      <c r="R35" s="88">
        <f t="shared" si="4"/>
        <v>0</v>
      </c>
      <c r="S35" s="88">
        <f t="shared" si="5"/>
        <v>17</v>
      </c>
      <c r="T35" s="88">
        <f t="shared" si="9"/>
        <v>10</v>
      </c>
      <c r="U35" s="88">
        <f t="shared" si="10"/>
        <v>6.0102000000000002</v>
      </c>
      <c r="V35" s="88">
        <f t="shared" si="11"/>
        <v>54.242000000000004</v>
      </c>
      <c r="W35" s="88"/>
      <c r="AB35" s="130"/>
    </row>
    <row r="36" spans="1:28" ht="22.5" customHeight="1">
      <c r="A36" s="38" t="str">
        <f t="shared" si="0"/>
        <v>Mittwoch</v>
      </c>
      <c r="B36" s="46">
        <f t="shared" si="12"/>
        <v>42025</v>
      </c>
      <c r="C36" s="47" t="s">
        <v>38</v>
      </c>
      <c r="D36" s="48">
        <v>5</v>
      </c>
      <c r="E36" s="49">
        <f t="shared" si="6"/>
        <v>3.9829999999999997</v>
      </c>
      <c r="F36" s="43">
        <v>12</v>
      </c>
      <c r="G36" s="43"/>
      <c r="H36" s="43">
        <v>15</v>
      </c>
      <c r="I36" s="44">
        <f t="shared" si="13"/>
        <v>8</v>
      </c>
      <c r="J36" s="44">
        <f t="shared" si="7"/>
        <v>4.0170000000000003</v>
      </c>
      <c r="K36" s="45">
        <f t="shared" si="8"/>
        <v>58.420333333333339</v>
      </c>
      <c r="L36" s="348"/>
      <c r="M36" s="349"/>
      <c r="N36" s="50"/>
      <c r="O36" s="117"/>
      <c r="P36" s="88">
        <f t="shared" si="2"/>
        <v>3.5897999999999999</v>
      </c>
      <c r="Q36" s="88">
        <f t="shared" si="3"/>
        <v>12</v>
      </c>
      <c r="R36" s="88">
        <f t="shared" si="4"/>
        <v>0</v>
      </c>
      <c r="S36" s="88">
        <f t="shared" si="5"/>
        <v>15</v>
      </c>
      <c r="T36" s="88">
        <f t="shared" si="9"/>
        <v>8</v>
      </c>
      <c r="U36" s="88">
        <f t="shared" si="10"/>
        <v>4.0102000000000002</v>
      </c>
      <c r="V36" s="88">
        <f t="shared" si="11"/>
        <v>58.252200000000002</v>
      </c>
      <c r="W36" s="88"/>
      <c r="AB36" s="130"/>
    </row>
    <row r="37" spans="1:28" ht="22.5" customHeight="1">
      <c r="A37" s="38" t="str">
        <f t="shared" si="0"/>
        <v>Donnerstag</v>
      </c>
      <c r="B37" s="46">
        <f t="shared" si="12"/>
        <v>42026</v>
      </c>
      <c r="C37" s="47"/>
      <c r="D37" s="48"/>
      <c r="E37" s="49">
        <f t="shared" si="6"/>
        <v>3.9829999999999997</v>
      </c>
      <c r="F37" s="43">
        <v>7</v>
      </c>
      <c r="G37" s="43"/>
      <c r="H37" s="43">
        <v>17</v>
      </c>
      <c r="I37" s="44">
        <f t="shared" si="13"/>
        <v>10</v>
      </c>
      <c r="J37" s="44">
        <f t="shared" si="7"/>
        <v>6.0170000000000003</v>
      </c>
      <c r="K37" s="45">
        <f t="shared" si="8"/>
        <v>64.437333333333342</v>
      </c>
      <c r="L37" s="348"/>
      <c r="M37" s="349"/>
      <c r="N37" s="50"/>
      <c r="O37" s="117"/>
      <c r="P37" s="88">
        <f t="shared" si="2"/>
        <v>3.5897999999999999</v>
      </c>
      <c r="Q37" s="88">
        <f t="shared" si="3"/>
        <v>7</v>
      </c>
      <c r="R37" s="88">
        <f t="shared" si="4"/>
        <v>0</v>
      </c>
      <c r="S37" s="88">
        <f t="shared" si="5"/>
        <v>17</v>
      </c>
      <c r="T37" s="88">
        <f t="shared" si="9"/>
        <v>10</v>
      </c>
      <c r="U37" s="88">
        <f t="shared" si="10"/>
        <v>6.0102000000000002</v>
      </c>
      <c r="V37" s="88">
        <f t="shared" si="11"/>
        <v>64.2624</v>
      </c>
      <c r="W37" s="88"/>
      <c r="AB37" s="130"/>
    </row>
    <row r="38" spans="1:28" ht="22.5" customHeight="1">
      <c r="A38" s="38" t="str">
        <f t="shared" si="0"/>
        <v>Freitag</v>
      </c>
      <c r="B38" s="46">
        <f t="shared" si="12"/>
        <v>42027</v>
      </c>
      <c r="C38" s="47"/>
      <c r="D38" s="48"/>
      <c r="E38" s="49">
        <f t="shared" si="6"/>
        <v>3.9829999999999997</v>
      </c>
      <c r="F38" s="43">
        <v>7</v>
      </c>
      <c r="G38" s="43"/>
      <c r="H38" s="43">
        <v>17</v>
      </c>
      <c r="I38" s="44">
        <f t="shared" si="13"/>
        <v>10</v>
      </c>
      <c r="J38" s="44">
        <f t="shared" si="7"/>
        <v>6.0170000000000003</v>
      </c>
      <c r="K38" s="45">
        <f t="shared" si="8"/>
        <v>70.454333333333338</v>
      </c>
      <c r="L38" s="348"/>
      <c r="M38" s="349"/>
      <c r="N38" s="50"/>
      <c r="O38" s="117"/>
      <c r="P38" s="88">
        <f t="shared" si="2"/>
        <v>3.5897999999999999</v>
      </c>
      <c r="Q38" s="88">
        <f t="shared" si="3"/>
        <v>7</v>
      </c>
      <c r="R38" s="88">
        <f t="shared" si="4"/>
        <v>0</v>
      </c>
      <c r="S38" s="88">
        <f t="shared" si="5"/>
        <v>17</v>
      </c>
      <c r="T38" s="88">
        <f t="shared" si="9"/>
        <v>10</v>
      </c>
      <c r="U38" s="88">
        <f t="shared" si="10"/>
        <v>6.0102000000000002</v>
      </c>
      <c r="V38" s="88">
        <f t="shared" si="11"/>
        <v>70.272599999999997</v>
      </c>
      <c r="W38" s="88"/>
      <c r="AB38" s="130"/>
    </row>
    <row r="39" spans="1:28" ht="22.5" customHeight="1">
      <c r="A39" s="38" t="str">
        <f t="shared" si="0"/>
        <v>Samstag</v>
      </c>
      <c r="B39" s="46">
        <f t="shared" si="12"/>
        <v>42028</v>
      </c>
      <c r="C39" s="47"/>
      <c r="D39" s="48"/>
      <c r="E39" s="49" t="str">
        <f t="shared" si="6"/>
        <v/>
      </c>
      <c r="F39" s="43"/>
      <c r="G39" s="43"/>
      <c r="H39" s="43"/>
      <c r="I39" s="44">
        <f t="shared" si="13"/>
        <v>0</v>
      </c>
      <c r="J39" s="44">
        <f t="shared" si="7"/>
        <v>0</v>
      </c>
      <c r="K39" s="45">
        <f t="shared" si="8"/>
        <v>70.454333333333338</v>
      </c>
      <c r="L39" s="348"/>
      <c r="M39" s="349"/>
      <c r="N39" s="50"/>
      <c r="O39" s="117"/>
      <c r="P39" s="88">
        <f t="shared" si="2"/>
        <v>0</v>
      </c>
      <c r="Q39" s="88">
        <f t="shared" si="3"/>
        <v>0</v>
      </c>
      <c r="R39" s="88">
        <f t="shared" si="4"/>
        <v>0</v>
      </c>
      <c r="S39" s="88">
        <f t="shared" si="5"/>
        <v>0</v>
      </c>
      <c r="T39" s="88">
        <f t="shared" si="9"/>
        <v>0</v>
      </c>
      <c r="U39" s="88">
        <f t="shared" si="10"/>
        <v>0</v>
      </c>
      <c r="V39" s="88">
        <f t="shared" si="11"/>
        <v>70.272599999999997</v>
      </c>
      <c r="W39" s="88"/>
      <c r="AB39" s="130"/>
    </row>
    <row r="40" spans="1:28" ht="22.5" customHeight="1">
      <c r="A40" s="38" t="str">
        <f t="shared" si="0"/>
        <v>Sonntag</v>
      </c>
      <c r="B40" s="46">
        <f t="shared" si="12"/>
        <v>42029</v>
      </c>
      <c r="C40" s="47"/>
      <c r="D40" s="48"/>
      <c r="E40" s="49" t="str">
        <f t="shared" si="6"/>
        <v/>
      </c>
      <c r="F40" s="43"/>
      <c r="G40" s="43"/>
      <c r="H40" s="43"/>
      <c r="I40" s="44">
        <f t="shared" si="13"/>
        <v>0</v>
      </c>
      <c r="J40" s="44">
        <f t="shared" si="7"/>
        <v>0</v>
      </c>
      <c r="K40" s="45">
        <f t="shared" si="8"/>
        <v>70.454333333333338</v>
      </c>
      <c r="L40" s="348"/>
      <c r="M40" s="349"/>
      <c r="N40" s="50"/>
      <c r="O40" s="117"/>
      <c r="P40" s="88">
        <f t="shared" si="2"/>
        <v>0</v>
      </c>
      <c r="Q40" s="88">
        <f t="shared" si="3"/>
        <v>0</v>
      </c>
      <c r="R40" s="88">
        <f t="shared" si="4"/>
        <v>0</v>
      </c>
      <c r="S40" s="88">
        <f t="shared" si="5"/>
        <v>0</v>
      </c>
      <c r="T40" s="88">
        <f t="shared" si="9"/>
        <v>0</v>
      </c>
      <c r="U40" s="88">
        <f t="shared" si="10"/>
        <v>0</v>
      </c>
      <c r="V40" s="88">
        <f t="shared" si="11"/>
        <v>70.272599999999997</v>
      </c>
      <c r="W40" s="88"/>
      <c r="AB40" s="130"/>
    </row>
    <row r="41" spans="1:28" ht="22.5" customHeight="1">
      <c r="A41" s="38" t="str">
        <f t="shared" si="0"/>
        <v>Montag</v>
      </c>
      <c r="B41" s="46">
        <f t="shared" si="12"/>
        <v>42030</v>
      </c>
      <c r="C41" s="47" t="s">
        <v>40</v>
      </c>
      <c r="D41" s="48">
        <v>7</v>
      </c>
      <c r="E41" s="49">
        <f t="shared" si="6"/>
        <v>7</v>
      </c>
      <c r="F41" s="43">
        <v>7</v>
      </c>
      <c r="G41" s="43"/>
      <c r="H41" s="43">
        <v>17</v>
      </c>
      <c r="I41" s="44">
        <f t="shared" si="13"/>
        <v>10</v>
      </c>
      <c r="J41" s="44">
        <f t="shared" si="7"/>
        <v>3</v>
      </c>
      <c r="K41" s="45">
        <f t="shared" si="8"/>
        <v>73.454333333333338</v>
      </c>
      <c r="L41" s="348" t="s">
        <v>53</v>
      </c>
      <c r="M41" s="349"/>
      <c r="N41" s="50"/>
      <c r="O41" s="117"/>
      <c r="P41" s="88">
        <f t="shared" si="2"/>
        <v>7</v>
      </c>
      <c r="Q41" s="88">
        <f t="shared" si="3"/>
        <v>7</v>
      </c>
      <c r="R41" s="88">
        <f t="shared" si="4"/>
        <v>0</v>
      </c>
      <c r="S41" s="88">
        <f t="shared" si="5"/>
        <v>17</v>
      </c>
      <c r="T41" s="88">
        <f t="shared" si="9"/>
        <v>10</v>
      </c>
      <c r="U41" s="88">
        <f t="shared" si="10"/>
        <v>3</v>
      </c>
      <c r="V41" s="88">
        <f t="shared" si="11"/>
        <v>73.272599999999997</v>
      </c>
      <c r="W41" s="88"/>
      <c r="AB41" s="130"/>
    </row>
    <row r="42" spans="1:28" ht="22.5" customHeight="1">
      <c r="A42" s="38" t="str">
        <f t="shared" si="0"/>
        <v>Dienstag</v>
      </c>
      <c r="B42" s="46">
        <f t="shared" si="12"/>
        <v>42031</v>
      </c>
      <c r="C42" s="47" t="s">
        <v>40</v>
      </c>
      <c r="D42" s="48">
        <v>7</v>
      </c>
      <c r="E42" s="49">
        <f t="shared" si="6"/>
        <v>7</v>
      </c>
      <c r="F42" s="43">
        <v>7</v>
      </c>
      <c r="G42" s="43"/>
      <c r="H42" s="43">
        <v>14</v>
      </c>
      <c r="I42" s="44">
        <f t="shared" si="13"/>
        <v>7</v>
      </c>
      <c r="J42" s="44">
        <f t="shared" si="7"/>
        <v>0</v>
      </c>
      <c r="K42" s="45">
        <f t="shared" si="8"/>
        <v>73.454333333333338</v>
      </c>
      <c r="L42" s="348"/>
      <c r="M42" s="349"/>
      <c r="N42" s="50"/>
      <c r="O42" s="117"/>
      <c r="P42" s="88">
        <f t="shared" si="2"/>
        <v>7</v>
      </c>
      <c r="Q42" s="88">
        <f t="shared" si="3"/>
        <v>7</v>
      </c>
      <c r="R42" s="88">
        <f t="shared" si="4"/>
        <v>0</v>
      </c>
      <c r="S42" s="88">
        <f t="shared" si="5"/>
        <v>14</v>
      </c>
      <c r="T42" s="88">
        <f t="shared" si="9"/>
        <v>7</v>
      </c>
      <c r="U42" s="88">
        <f t="shared" si="10"/>
        <v>0</v>
      </c>
      <c r="V42" s="88">
        <f t="shared" si="11"/>
        <v>73.272599999999997</v>
      </c>
      <c r="W42" s="88"/>
      <c r="AB42" s="130"/>
    </row>
    <row r="43" spans="1:28" ht="22.5" customHeight="1">
      <c r="A43" s="38" t="str">
        <f t="shared" si="0"/>
        <v>Mittwoch</v>
      </c>
      <c r="B43" s="46">
        <f t="shared" si="12"/>
        <v>42032</v>
      </c>
      <c r="C43" s="47" t="s">
        <v>40</v>
      </c>
      <c r="D43" s="48">
        <v>7</v>
      </c>
      <c r="E43" s="49">
        <f t="shared" si="6"/>
        <v>7</v>
      </c>
      <c r="F43" s="43">
        <v>7</v>
      </c>
      <c r="G43" s="43"/>
      <c r="H43" s="43">
        <v>17</v>
      </c>
      <c r="I43" s="44">
        <f t="shared" si="13"/>
        <v>10</v>
      </c>
      <c r="J43" s="44">
        <f t="shared" si="7"/>
        <v>3</v>
      </c>
      <c r="K43" s="45">
        <f t="shared" si="8"/>
        <v>76.454333333333338</v>
      </c>
      <c r="L43" s="348"/>
      <c r="M43" s="349"/>
      <c r="N43" s="50"/>
      <c r="O43" s="117"/>
      <c r="P43" s="88">
        <f t="shared" si="2"/>
        <v>7</v>
      </c>
      <c r="Q43" s="88">
        <f t="shared" si="3"/>
        <v>7</v>
      </c>
      <c r="R43" s="88">
        <f t="shared" si="4"/>
        <v>0</v>
      </c>
      <c r="S43" s="88">
        <f t="shared" si="5"/>
        <v>17</v>
      </c>
      <c r="T43" s="88">
        <f t="shared" si="9"/>
        <v>10</v>
      </c>
      <c r="U43" s="88">
        <f t="shared" si="10"/>
        <v>3</v>
      </c>
      <c r="V43" s="88">
        <f t="shared" si="11"/>
        <v>76.272599999999997</v>
      </c>
      <c r="W43" s="88"/>
      <c r="AB43" s="130"/>
    </row>
    <row r="44" spans="1:28" ht="22.5" customHeight="1">
      <c r="A44" s="38" t="str">
        <f t="shared" si="0"/>
        <v>Donnerstag</v>
      </c>
      <c r="B44" s="46">
        <f t="shared" si="12"/>
        <v>42033</v>
      </c>
      <c r="C44" s="47" t="s">
        <v>40</v>
      </c>
      <c r="D44" s="48">
        <v>7</v>
      </c>
      <c r="E44" s="49">
        <f t="shared" si="6"/>
        <v>7</v>
      </c>
      <c r="F44" s="43">
        <v>7</v>
      </c>
      <c r="G44" s="43"/>
      <c r="H44" s="43">
        <v>17</v>
      </c>
      <c r="I44" s="44">
        <f t="shared" si="13"/>
        <v>10</v>
      </c>
      <c r="J44" s="44">
        <f t="shared" si="7"/>
        <v>3</v>
      </c>
      <c r="K44" s="45">
        <f t="shared" si="8"/>
        <v>79.454333333333338</v>
      </c>
      <c r="L44" s="348"/>
      <c r="M44" s="349"/>
      <c r="N44" s="50"/>
      <c r="O44" s="117"/>
      <c r="P44" s="88">
        <f t="shared" si="2"/>
        <v>7</v>
      </c>
      <c r="Q44" s="88">
        <f t="shared" si="3"/>
        <v>7</v>
      </c>
      <c r="R44" s="88">
        <f t="shared" si="4"/>
        <v>0</v>
      </c>
      <c r="S44" s="88">
        <f t="shared" si="5"/>
        <v>17</v>
      </c>
      <c r="T44" s="88">
        <f t="shared" si="9"/>
        <v>10</v>
      </c>
      <c r="U44" s="88">
        <f t="shared" si="10"/>
        <v>3</v>
      </c>
      <c r="V44" s="88">
        <f t="shared" si="11"/>
        <v>79.272599999999997</v>
      </c>
      <c r="W44" s="88"/>
      <c r="AB44" s="130"/>
    </row>
    <row r="45" spans="1:28" ht="22.5" customHeight="1">
      <c r="A45" s="38" t="str">
        <f t="shared" si="0"/>
        <v>Freitag</v>
      </c>
      <c r="B45" s="46">
        <f t="shared" si="12"/>
        <v>42034</v>
      </c>
      <c r="C45" s="47" t="s">
        <v>37</v>
      </c>
      <c r="D45" s="48">
        <v>7</v>
      </c>
      <c r="E45" s="49">
        <f t="shared" si="6"/>
        <v>3.9829999999999997</v>
      </c>
      <c r="F45" s="43"/>
      <c r="G45" s="43"/>
      <c r="H45" s="43"/>
      <c r="I45" s="44">
        <f t="shared" si="13"/>
        <v>3.9829999999999997</v>
      </c>
      <c r="J45" s="44">
        <f t="shared" si="7"/>
        <v>0</v>
      </c>
      <c r="K45" s="45">
        <f t="shared" si="8"/>
        <v>79.454333333333338</v>
      </c>
      <c r="L45" s="348"/>
      <c r="M45" s="349"/>
      <c r="N45" s="50"/>
      <c r="O45" s="117"/>
      <c r="P45" s="88">
        <f t="shared" si="2"/>
        <v>3.5897999999999999</v>
      </c>
      <c r="Q45" s="88">
        <f t="shared" si="3"/>
        <v>0</v>
      </c>
      <c r="R45" s="88">
        <f t="shared" si="4"/>
        <v>0</v>
      </c>
      <c r="S45" s="88">
        <f t="shared" si="5"/>
        <v>0</v>
      </c>
      <c r="T45" s="88">
        <f t="shared" si="9"/>
        <v>3.5897999999999999</v>
      </c>
      <c r="U45" s="88">
        <f t="shared" si="10"/>
        <v>0</v>
      </c>
      <c r="V45" s="88">
        <f t="shared" si="11"/>
        <v>79.272599999999997</v>
      </c>
      <c r="W45" s="88"/>
      <c r="AB45" s="130"/>
    </row>
    <row r="46" spans="1:28" ht="22.5" customHeight="1" thickBot="1">
      <c r="A46" s="38" t="str">
        <f t="shared" si="0"/>
        <v>Samstag</v>
      </c>
      <c r="B46" s="51">
        <f t="shared" si="12"/>
        <v>42035</v>
      </c>
      <c r="C46" s="52"/>
      <c r="D46" s="53"/>
      <c r="E46" s="54" t="str">
        <f t="shared" si="6"/>
        <v/>
      </c>
      <c r="F46" s="55"/>
      <c r="G46" s="55"/>
      <c r="H46" s="55"/>
      <c r="I46" s="56">
        <f t="shared" si="13"/>
        <v>0</v>
      </c>
      <c r="J46" s="56">
        <f t="shared" si="7"/>
        <v>0</v>
      </c>
      <c r="K46" s="57">
        <f t="shared" si="8"/>
        <v>79.454333333333338</v>
      </c>
      <c r="L46" s="358"/>
      <c r="M46" s="359"/>
      <c r="N46" s="50"/>
      <c r="O46" s="117"/>
      <c r="P46" s="90">
        <f t="shared" si="2"/>
        <v>0</v>
      </c>
      <c r="Q46" s="90">
        <f t="shared" si="3"/>
        <v>0</v>
      </c>
      <c r="R46" s="90">
        <f t="shared" si="4"/>
        <v>0</v>
      </c>
      <c r="S46" s="90">
        <f t="shared" si="5"/>
        <v>0</v>
      </c>
      <c r="T46" s="90">
        <f t="shared" si="9"/>
        <v>0</v>
      </c>
      <c r="U46" s="90">
        <f t="shared" si="10"/>
        <v>0</v>
      </c>
      <c r="V46" s="90">
        <f t="shared" si="11"/>
        <v>79.272599999999997</v>
      </c>
      <c r="W46" s="88"/>
      <c r="AB46" s="130"/>
    </row>
    <row r="47" spans="1:28" ht="18.75" customHeight="1">
      <c r="B47" s="58" t="s">
        <v>48</v>
      </c>
      <c r="C47" s="59"/>
      <c r="D47" s="60"/>
      <c r="E47" s="60" t="s">
        <v>24</v>
      </c>
      <c r="F47" s="61"/>
      <c r="G47" s="61"/>
      <c r="H47" s="61"/>
      <c r="I47" s="60" t="s">
        <v>34</v>
      </c>
      <c r="J47" s="60" t="s">
        <v>50</v>
      </c>
      <c r="K47" s="60" t="s">
        <v>49</v>
      </c>
      <c r="L47" s="62"/>
      <c r="M47" s="63"/>
      <c r="N47" s="64"/>
      <c r="O47" s="91"/>
      <c r="P47" s="88">
        <f>IF(E48="",0,INT(E48)+((E48-INT(E48))/100*60))</f>
        <v>91.436799999999991</v>
      </c>
      <c r="Q47" s="91"/>
      <c r="R47" s="91"/>
      <c r="T47" s="88">
        <f>IF(I48="","",INT(I48)+((I48-INT(I48))/100*60))</f>
        <v>169.10939999999999</v>
      </c>
      <c r="U47" s="88">
        <f>IF(J48="","",INT(J48)+((J48-INT(J48))/100*60))</f>
        <v>77.272599999999997</v>
      </c>
      <c r="V47" s="92">
        <f>IF(K48="","",INT(K48)+((K48-INT(K48))/100*60))</f>
        <v>79.272599999999997</v>
      </c>
      <c r="W47" s="92"/>
      <c r="AB47" s="130"/>
    </row>
    <row r="48" spans="1:28" ht="18.75" customHeight="1">
      <c r="B48" s="65"/>
      <c r="C48" s="66"/>
      <c r="D48" s="67"/>
      <c r="E48" s="68">
        <f>SUM(E16:E46)</f>
        <v>91.72799999999998</v>
      </c>
      <c r="F48" s="69"/>
      <c r="G48" s="70"/>
      <c r="H48" s="67"/>
      <c r="I48" s="68">
        <f>SUM(I16:I46)</f>
        <v>169.18233333333333</v>
      </c>
      <c r="J48" s="68">
        <f>SUM(J16:J46)</f>
        <v>77.454333333333338</v>
      </c>
      <c r="K48" s="120">
        <f>K46</f>
        <v>79.454333333333338</v>
      </c>
      <c r="L48" s="121"/>
      <c r="M48" s="71"/>
      <c r="N48" s="72"/>
      <c r="O48" s="94"/>
      <c r="P48" s="93">
        <f>E48/24</f>
        <v>3.8219999999999992</v>
      </c>
      <c r="Q48" s="94"/>
      <c r="R48" s="94"/>
      <c r="T48" s="93">
        <f>I48/24</f>
        <v>7.0492638888888886</v>
      </c>
      <c r="U48" s="93">
        <f>IF(U47&lt;0,"-"&amp;TEXT((U47*-1)/24,"[h]:mm"),U47/24)</f>
        <v>3.2196916666666664</v>
      </c>
      <c r="AB48" s="130"/>
    </row>
    <row r="49" spans="2:28">
      <c r="B49" s="73"/>
      <c r="C49" s="73"/>
      <c r="D49" s="73"/>
      <c r="E49" s="73"/>
      <c r="F49" s="74"/>
      <c r="G49" s="75"/>
      <c r="H49" s="143" t="s">
        <v>77</v>
      </c>
      <c r="I49" s="9"/>
      <c r="J49" s="95"/>
      <c r="K49" s="76"/>
      <c r="L49" s="77"/>
      <c r="M49" s="75"/>
      <c r="N49" s="75"/>
      <c r="O49" s="95"/>
      <c r="P49" s="95"/>
      <c r="Q49" s="95"/>
      <c r="R49" s="95"/>
      <c r="U49" s="88">
        <f>IF(U47&lt;0,U47*-1,U47)</f>
        <v>77.272599999999997</v>
      </c>
      <c r="AB49" s="130"/>
    </row>
    <row r="50" spans="2:28">
      <c r="B50" s="73"/>
      <c r="C50" s="73"/>
      <c r="D50" s="73"/>
      <c r="E50" s="73"/>
      <c r="F50" s="74"/>
      <c r="G50" s="75"/>
      <c r="H50" s="144" t="s">
        <v>71</v>
      </c>
      <c r="I50" s="95"/>
      <c r="J50" s="95"/>
      <c r="K50" s="76"/>
      <c r="L50" s="77"/>
      <c r="M50" s="75"/>
      <c r="N50" s="75"/>
      <c r="O50" s="95"/>
      <c r="P50" s="95"/>
      <c r="Q50" s="95"/>
      <c r="R50" s="95"/>
      <c r="U50" s="93">
        <f>U49/24</f>
        <v>3.2196916666666664</v>
      </c>
      <c r="AB50" s="130"/>
    </row>
    <row r="51" spans="2:28">
      <c r="B51" s="78"/>
      <c r="C51" s="78"/>
      <c r="D51" s="78"/>
      <c r="E51" s="78"/>
      <c r="F51" s="78"/>
      <c r="G51" s="78"/>
      <c r="H51" s="38" t="s">
        <v>73</v>
      </c>
      <c r="I51" s="9"/>
      <c r="J51" s="9"/>
      <c r="AB51" s="130"/>
    </row>
    <row r="52" spans="2:28">
      <c r="B52" s="38"/>
      <c r="C52" s="38"/>
      <c r="D52" s="38"/>
      <c r="E52" s="38"/>
      <c r="F52" s="38"/>
      <c r="G52" s="38"/>
      <c r="H52" s="38" t="s">
        <v>76</v>
      </c>
      <c r="I52" s="145"/>
      <c r="J52" s="9"/>
      <c r="K52" s="344"/>
      <c r="L52" s="344"/>
      <c r="M52" s="79"/>
      <c r="N52" s="79"/>
      <c r="O52" s="96"/>
      <c r="P52" s="96"/>
      <c r="Q52" s="96"/>
      <c r="R52" s="96"/>
      <c r="AB52" s="130"/>
    </row>
    <row r="53" spans="2:28">
      <c r="B53" s="80"/>
      <c r="C53" s="80"/>
      <c r="D53" s="80"/>
      <c r="E53" s="80"/>
      <c r="F53" s="80"/>
      <c r="G53" s="80"/>
      <c r="H53" s="146" t="s">
        <v>72</v>
      </c>
      <c r="I53" s="9"/>
      <c r="J53" s="9"/>
      <c r="K53" s="11"/>
      <c r="L53" s="11"/>
      <c r="M53" s="81"/>
      <c r="AB53" s="130"/>
    </row>
    <row r="54" spans="2:28">
      <c r="B54" s="82" t="s">
        <v>5</v>
      </c>
      <c r="C54" s="343" t="s">
        <v>6</v>
      </c>
      <c r="D54" s="343"/>
      <c r="E54" s="343"/>
      <c r="F54" s="343"/>
      <c r="G54" s="343"/>
      <c r="H54" s="38" t="s">
        <v>74</v>
      </c>
      <c r="I54" s="147"/>
      <c r="J54" s="9"/>
      <c r="K54" s="82" t="s">
        <v>5</v>
      </c>
      <c r="L54" s="357" t="s">
        <v>20</v>
      </c>
      <c r="M54" s="357"/>
      <c r="AB54" s="130"/>
    </row>
    <row r="55" spans="2:28">
      <c r="B55" s="82"/>
      <c r="C55" s="82"/>
      <c r="D55" s="82"/>
      <c r="E55" s="82"/>
      <c r="F55" s="82"/>
      <c r="G55" s="82"/>
      <c r="H55" s="38" t="s">
        <v>75</v>
      </c>
      <c r="I55" s="147"/>
      <c r="J55" s="9"/>
      <c r="K55" s="82"/>
      <c r="L55" s="82"/>
      <c r="M55" s="82"/>
      <c r="AB55" s="130"/>
    </row>
    <row r="56" spans="2:28">
      <c r="H56" s="148" t="s">
        <v>78</v>
      </c>
      <c r="I56" s="38"/>
      <c r="J56" s="149">
        <v>42104</v>
      </c>
      <c r="AB56" s="130"/>
    </row>
    <row r="57" spans="2:28" hidden="1">
      <c r="AB57" s="130"/>
    </row>
    <row r="58" spans="2:28" hidden="1">
      <c r="AB58" s="130"/>
    </row>
    <row r="59" spans="2:28" hidden="1">
      <c r="AB59" s="130"/>
    </row>
    <row r="60" spans="2:28" hidden="1">
      <c r="AB60" s="130"/>
    </row>
    <row r="61" spans="2:28" hidden="1">
      <c r="AB61" s="130"/>
    </row>
    <row r="62" spans="2:28" hidden="1">
      <c r="AB62" s="130"/>
    </row>
    <row r="63" spans="2:28" hidden="1">
      <c r="AB63" s="130"/>
    </row>
    <row r="64" spans="2:28" hidden="1">
      <c r="AB64" s="130"/>
    </row>
    <row r="65" spans="28:28" hidden="1">
      <c r="AB65" s="130"/>
    </row>
    <row r="66" spans="28:28" hidden="1">
      <c r="AB66" s="130"/>
    </row>
    <row r="67" spans="28:28" hidden="1">
      <c r="AB67" s="130"/>
    </row>
    <row r="68" spans="28:28" hidden="1">
      <c r="AB68" s="130"/>
    </row>
    <row r="69" spans="28:28" hidden="1">
      <c r="AB69" s="130"/>
    </row>
    <row r="70" spans="28:28" hidden="1">
      <c r="AB70" s="130"/>
    </row>
    <row r="71" spans="28:28" hidden="1">
      <c r="AB71" s="130"/>
    </row>
    <row r="72" spans="28:28" hidden="1">
      <c r="AB72" s="130"/>
    </row>
    <row r="73" spans="28:28" hidden="1">
      <c r="AB73" s="130"/>
    </row>
    <row r="74" spans="28:28" hidden="1">
      <c r="AB74" s="130"/>
    </row>
  </sheetData>
  <sheetProtection selectLockedCells="1"/>
  <mergeCells count="45">
    <mergeCell ref="B2:H2"/>
    <mergeCell ref="I2:J2"/>
    <mergeCell ref="L26:M26"/>
    <mergeCell ref="L25:M25"/>
    <mergeCell ref="L18:M18"/>
    <mergeCell ref="B10:C10"/>
    <mergeCell ref="B11:C11"/>
    <mergeCell ref="E5:H5"/>
    <mergeCell ref="E7:H7"/>
    <mergeCell ref="L21:M21"/>
    <mergeCell ref="I14:K14"/>
    <mergeCell ref="L17:M17"/>
    <mergeCell ref="L16:M16"/>
    <mergeCell ref="L40:M40"/>
    <mergeCell ref="L14:M14"/>
    <mergeCell ref="L15:M15"/>
    <mergeCell ref="L54:M54"/>
    <mergeCell ref="L24:M24"/>
    <mergeCell ref="L23:M23"/>
    <mergeCell ref="L22:M22"/>
    <mergeCell ref="L27:M27"/>
    <mergeCell ref="L46:M46"/>
    <mergeCell ref="L45:M45"/>
    <mergeCell ref="L44:M44"/>
    <mergeCell ref="L43:M43"/>
    <mergeCell ref="L42:M42"/>
    <mergeCell ref="L41:M41"/>
    <mergeCell ref="L35:M35"/>
    <mergeCell ref="L31:M31"/>
    <mergeCell ref="C54:G54"/>
    <mergeCell ref="K52:L52"/>
    <mergeCell ref="F14:H14"/>
    <mergeCell ref="L34:M34"/>
    <mergeCell ref="L33:M33"/>
    <mergeCell ref="L32:M32"/>
    <mergeCell ref="L19:M19"/>
    <mergeCell ref="L38:M38"/>
    <mergeCell ref="L37:M37"/>
    <mergeCell ref="L36:M36"/>
    <mergeCell ref="L20:M20"/>
    <mergeCell ref="L39:M39"/>
    <mergeCell ref="C14:E14"/>
    <mergeCell ref="L30:M30"/>
    <mergeCell ref="L29:M29"/>
    <mergeCell ref="L28:M28"/>
  </mergeCells>
  <conditionalFormatting sqref="B16:L46">
    <cfRule type="expression" dxfId="4" priority="6" stopIfTrue="1">
      <formula>OR(($A16="Samstag"),($A16="Sonntag"))</formula>
    </cfRule>
  </conditionalFormatting>
  <conditionalFormatting sqref="C47:L47">
    <cfRule type="expression" dxfId="3" priority="156" stopIfTrue="1">
      <formula>OR(($A47="Samstag"),($A47="Sonntag"))</formula>
    </cfRule>
  </conditionalFormatting>
  <conditionalFormatting sqref="I11">
    <cfRule type="cellIs" dxfId="2" priority="1" stopIfTrue="1" operator="equal">
      <formula>0</formula>
    </cfRule>
    <cfRule type="cellIs" dxfId="1" priority="2" stopIfTrue="1" operator="equal">
      <formula>$L$7</formula>
    </cfRule>
    <cfRule type="cellIs" dxfId="0" priority="3" stopIfTrue="1" operator="notEqual">
      <formula>$L$7</formula>
    </cfRule>
  </conditionalFormatting>
  <dataValidations count="6">
    <dataValidation type="list" showInputMessage="1" showErrorMessage="1" sqref="G8:I8" xr:uid="{00000000-0002-0000-0800-000000000000}">
      <formula1>$X$16:$X$24</formula1>
    </dataValidation>
    <dataValidation type="decimal" allowBlank="1" showInputMessage="1" showErrorMessage="1" sqref="D10:H10" xr:uid="{00000000-0002-0000-0800-000001000000}">
      <formula1>$X$29</formula1>
      <formula2>$X$30</formula2>
    </dataValidation>
    <dataValidation type="list" allowBlank="1" showInputMessage="1" showErrorMessage="1" sqref="C47" xr:uid="{00000000-0002-0000-0800-000002000000}">
      <formula1>$X$33:$X$38</formula1>
    </dataValidation>
    <dataValidation type="decimal" allowBlank="1" showInputMessage="1" showErrorMessage="1" errorTitle="Eingabefehler" error="Bitte geben Sie eine Dezimalzahl ein." sqref="L9:L10" xr:uid="{00000000-0002-0000-0800-000003000000}">
      <formula1>-1000</formula1>
      <formula2>1000</formula2>
    </dataValidation>
    <dataValidation type="decimal" allowBlank="1" showInputMessage="1" showErrorMessage="1" errorTitle="Eingabefehler" error="Bitte geben Sie eine Uhrzeit im Dezimalformat ( hh,mm ) zwischen 0,00 und 23,59 ein." sqref="F16:H46" xr:uid="{00000000-0002-0000-0800-000004000000}">
      <formula1>0</formula1>
      <formula2>23.59</formula2>
    </dataValidation>
    <dataValidation type="decimal" allowBlank="1" showInputMessage="1" showErrorMessage="1" errorTitle="Eingabefehler" error="Bitte geben Sie eine positive Dezimalzahl ein." sqref="D16:D46" xr:uid="{00000000-0002-0000-0800-000005000000}">
      <formula1>0</formula1>
      <formula2>20</formula2>
    </dataValidation>
  </dataValidations>
  <pageMargins left="0.43307086614173229" right="0.23622047244094491" top="0.89" bottom="0.54" header="0.4" footer="0.31496062992125984"/>
  <pageSetup paperSize="9" scale="68" fitToWidth="0" fitToHeight="0" orientation="portrait" r:id="rId1"/>
  <headerFooter alignWithMargins="0">
    <oddHeader>&amp;L&amp;G</oddHeader>
    <oddFooter>&amp;L&amp;"-,Standard"&amp;8FeU-SH31-2015&amp;R&amp;"-,Standard"&amp;8Arbeitszeitkonto - Stand: 10.04.2015</oddFooter>
  </headerFooter>
  <ignoredErrors>
    <ignoredError sqref="C12 J16" unlockedFormula="1"/>
    <ignoredError sqref="U48" formula="1"/>
  </ignoredError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Hinweise</vt:lpstr>
      <vt:lpstr>April</vt:lpstr>
      <vt:lpstr>Mai</vt:lpstr>
      <vt:lpstr>Juni</vt:lpstr>
      <vt:lpstr>Juli</vt:lpstr>
      <vt:lpstr>August</vt:lpstr>
      <vt:lpstr>September</vt:lpstr>
      <vt:lpstr>Parameter</vt:lpstr>
      <vt:lpstr>Januar ALT</vt:lpstr>
      <vt:lpstr>April!Druckbereich</vt:lpstr>
      <vt:lpstr>August!Druckbereich</vt:lpstr>
      <vt:lpstr>'Januar ALT'!Druckbereich</vt:lpstr>
      <vt:lpstr>Juli!Druckbereich</vt:lpstr>
      <vt:lpstr>Juni!Druckbereich</vt:lpstr>
      <vt:lpstr>Mai!Druckbereich</vt:lpstr>
      <vt:lpstr>September!Druckbereich</vt:lpstr>
      <vt:lpstr>Vorgaben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Diers-Röpke, Katja</dc:creator>
  <cp:lastModifiedBy>Magdalena Thöne </cp:lastModifiedBy>
  <cp:lastPrinted>2018-02-27T17:55:03Z</cp:lastPrinted>
  <dcterms:created xsi:type="dcterms:W3CDTF">2015-01-12T09:04:31Z</dcterms:created>
  <dcterms:modified xsi:type="dcterms:W3CDTF">2026-08-07T12:28:58Z</dcterms:modified>
</cp:coreProperties>
</file>